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818"/>
  </bookViews>
  <sheets>
    <sheet name="隧道" sheetId="54" r:id="rId1"/>
    <sheet name="盐田（隧道）" sheetId="58" state="hidden" r:id="rId2"/>
    <sheet name="福鼎（隧道）" sheetId="55" state="hidden" r:id="rId3"/>
    <sheet name="匝道" sheetId="56" r:id="rId4"/>
    <sheet name="福鼎（匝道）" sheetId="57" state="hidden" r:id="rId5"/>
  </sheets>
  <definedNames>
    <definedName name="_xlnm._FilterDatabase" localSheetId="0" hidden="1">隧道!$A$4:$AB$111</definedName>
    <definedName name="_xlnm._FilterDatabase" localSheetId="1" hidden="1">'盐田（隧道）'!$A$4:$AB$107</definedName>
    <definedName name="_xlnm._FilterDatabase" localSheetId="2" hidden="1">'福鼎（隧道）'!$A$4:$AB$107</definedName>
    <definedName name="_xlnm._FilterDatabase" localSheetId="3" hidden="1">匝道!$A$4:$AB$154</definedName>
    <definedName name="_xlnm._FilterDatabase" localSheetId="4" hidden="1">'福鼎（匝道）'!$A$4:$AB$152</definedName>
    <definedName name="_xlnm.Print_Area" localSheetId="0">隧道!$A$1:$AB$97</definedName>
    <definedName name="_xlnm.Print_Titles" localSheetId="0">隧道!$2:$4</definedName>
    <definedName name="_xlnm.Print_Area" localSheetId="2">'福鼎（隧道）'!$A$1:$AB$91</definedName>
    <definedName name="_xlnm.Print_Titles" localSheetId="2">'福鼎（隧道）'!$2:$4</definedName>
    <definedName name="_xlnm.Print_Area" localSheetId="3">匝道!$A$1:$AB$140</definedName>
    <definedName name="_xlnm.Print_Titles" localSheetId="3">匝道!$2:$4</definedName>
    <definedName name="_xlnm.Print_Area" localSheetId="4">'福鼎（匝道）'!$A$1:$AB$136</definedName>
    <definedName name="_xlnm.Print_Titles" localSheetId="4">'福鼎（匝道）'!$2:$4</definedName>
    <definedName name="_xlnm.Print_Area" localSheetId="1">'盐田（隧道）'!$A$1:$AB$91</definedName>
    <definedName name="_xlnm.Print_Titles" localSheetId="1">'盐田（隧道）'!$2:$4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<sst xmlns="http://schemas.openxmlformats.org/spreadsheetml/2006/main" count="1327" uniqueCount="173">
  <si>
    <t>2024~2025年度宁德区域高速公路沥青混合料运距计算表</t>
  </si>
  <si>
    <t>序
号</t>
  </si>
  <si>
    <t>起讫桩号</t>
  </si>
  <si>
    <r>
      <rPr>
        <b/>
        <sz val="10"/>
        <rFont val="宋体"/>
        <charset val="134"/>
      </rPr>
      <t>中点桩号</t>
    </r>
  </si>
  <si>
    <r>
      <rPr>
        <b/>
        <sz val="10"/>
        <rFont val="宋体"/>
        <charset val="134"/>
      </rPr>
      <t>车道</t>
    </r>
  </si>
  <si>
    <r>
      <rPr>
        <b/>
        <sz val="10"/>
        <rFont val="宋体"/>
        <charset val="134"/>
      </rPr>
      <t>长度（</t>
    </r>
    <r>
      <rPr>
        <b/>
        <sz val="10"/>
        <rFont val="Times New Roman"/>
        <charset val="134"/>
      </rPr>
      <t>m</t>
    </r>
    <r>
      <rPr>
        <b/>
        <sz val="10"/>
        <rFont val="宋体"/>
        <charset val="134"/>
      </rPr>
      <t>）</t>
    </r>
  </si>
  <si>
    <r>
      <rPr>
        <b/>
        <sz val="10"/>
        <rFont val="宋体"/>
        <charset val="134"/>
      </rPr>
      <t>宽度（</t>
    </r>
    <r>
      <rPr>
        <b/>
        <sz val="10"/>
        <rFont val="Times New Roman"/>
        <charset val="134"/>
      </rPr>
      <t>m</t>
    </r>
    <r>
      <rPr>
        <b/>
        <sz val="10"/>
        <rFont val="宋体"/>
        <charset val="134"/>
      </rPr>
      <t>）</t>
    </r>
  </si>
  <si>
    <r>
      <rPr>
        <b/>
        <sz val="10"/>
        <rFont val="宋体"/>
        <charset val="134"/>
      </rPr>
      <t>厚度（</t>
    </r>
    <r>
      <rPr>
        <b/>
        <sz val="10"/>
        <rFont val="Times New Roman"/>
        <charset val="134"/>
      </rPr>
      <t>cm</t>
    </r>
    <r>
      <rPr>
        <b/>
        <sz val="10"/>
        <rFont val="宋体"/>
        <charset val="134"/>
      </rPr>
      <t>）</t>
    </r>
  </si>
  <si>
    <r>
      <rPr>
        <b/>
        <sz val="10"/>
        <rFont val="宋体"/>
        <charset val="134"/>
      </rPr>
      <t>体积</t>
    </r>
    <r>
      <rPr>
        <b/>
        <sz val="10"/>
        <rFont val="Times New Roman"/>
        <charset val="134"/>
      </rPr>
      <t>(m3)</t>
    </r>
  </si>
  <si>
    <t>入口收费所</t>
  </si>
  <si>
    <r>
      <rPr>
        <b/>
        <sz val="10"/>
        <rFont val="宋体"/>
        <charset val="134"/>
      </rPr>
      <t>当高速公路</t>
    </r>
    <r>
      <rPr>
        <b/>
        <sz val="10"/>
        <rFont val="Times New Roman"/>
        <charset val="134"/>
      </rPr>
      <t>1</t>
    </r>
    <r>
      <rPr>
        <b/>
        <sz val="10"/>
        <rFont val="宋体"/>
        <charset val="134"/>
      </rPr>
      <t>、高速公路</t>
    </r>
    <r>
      <rPr>
        <b/>
        <sz val="10"/>
        <rFont val="Times New Roman"/>
        <charset val="134"/>
      </rPr>
      <t>2</t>
    </r>
    <r>
      <rPr>
        <b/>
        <sz val="10"/>
        <rFont val="宋体"/>
        <charset val="134"/>
      </rPr>
      <t>互转时，
途经的枢纽</t>
    </r>
  </si>
  <si>
    <r>
      <rPr>
        <b/>
        <sz val="10"/>
        <rFont val="宋体"/>
        <charset val="134"/>
      </rPr>
      <t>掉头收费所</t>
    </r>
  </si>
  <si>
    <t>混合料
运距
(km)</t>
  </si>
  <si>
    <r>
      <rPr>
        <b/>
        <sz val="10"/>
        <rFont val="宋体"/>
        <charset val="134"/>
      </rPr>
      <t xml:space="preserve">混合料运量计算
</t>
    </r>
    <r>
      <rPr>
        <b/>
        <sz val="10"/>
        <rFont val="Times New Roman"/>
        <charset val="134"/>
      </rPr>
      <t>(t*km)</t>
    </r>
  </si>
  <si>
    <r>
      <rPr>
        <b/>
        <sz val="10"/>
        <rFont val="宋体"/>
        <charset val="134"/>
      </rPr>
      <t>混合料（吨）</t>
    </r>
  </si>
  <si>
    <r>
      <rPr>
        <b/>
        <sz val="10"/>
        <rFont val="宋体"/>
        <charset val="134"/>
      </rPr>
      <t>综合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运距（</t>
    </r>
    <r>
      <rPr>
        <b/>
        <sz val="10"/>
        <rFont val="Times New Roman"/>
        <charset val="134"/>
      </rPr>
      <t>km</t>
    </r>
    <r>
      <rPr>
        <b/>
        <sz val="10"/>
        <rFont val="宋体"/>
        <charset val="134"/>
      </rPr>
      <t>）</t>
    </r>
  </si>
  <si>
    <r>
      <rPr>
        <b/>
        <sz val="10"/>
        <color indexed="8"/>
        <rFont val="宋体"/>
        <charset val="134"/>
      </rPr>
      <t>名称</t>
    </r>
  </si>
  <si>
    <r>
      <rPr>
        <b/>
        <sz val="10"/>
        <rFont val="宋体"/>
        <charset val="134"/>
      </rPr>
      <t>桩号</t>
    </r>
  </si>
  <si>
    <r>
      <rPr>
        <b/>
        <sz val="10"/>
        <color indexed="8"/>
        <rFont val="宋体"/>
        <charset val="134"/>
      </rPr>
      <t>距拌合楼</t>
    </r>
    <r>
      <rPr>
        <b/>
        <sz val="10"/>
        <color indexed="8"/>
        <rFont val="Times New Roman"/>
        <charset val="134"/>
      </rPr>
      <t>(km)</t>
    </r>
  </si>
  <si>
    <r>
      <rPr>
        <b/>
        <sz val="10"/>
        <color indexed="8"/>
        <rFont val="宋体"/>
        <charset val="134"/>
      </rPr>
      <t>匝道长度</t>
    </r>
    <r>
      <rPr>
        <b/>
        <sz val="10"/>
        <color indexed="8"/>
        <rFont val="Times New Roman"/>
        <charset val="134"/>
      </rPr>
      <t>(km)</t>
    </r>
  </si>
  <si>
    <r>
      <rPr>
        <b/>
        <sz val="10"/>
        <rFont val="宋体"/>
        <charset val="134"/>
      </rPr>
      <t>名称</t>
    </r>
  </si>
  <si>
    <r>
      <rPr>
        <b/>
        <sz val="10"/>
        <rFont val="宋体"/>
        <charset val="134"/>
      </rPr>
      <t>桩号</t>
    </r>
    <r>
      <rPr>
        <b/>
        <sz val="10"/>
        <rFont val="Times New Roman"/>
        <charset val="134"/>
      </rPr>
      <t>1</t>
    </r>
  </si>
  <si>
    <r>
      <rPr>
        <b/>
        <sz val="10"/>
        <rFont val="宋体"/>
        <charset val="134"/>
      </rPr>
      <t>桩号</t>
    </r>
    <r>
      <rPr>
        <b/>
        <sz val="10"/>
        <rFont val="Times New Roman"/>
        <charset val="134"/>
      </rPr>
      <t>2</t>
    </r>
  </si>
  <si>
    <r>
      <rPr>
        <b/>
        <sz val="10"/>
        <color rgb="FF000000"/>
        <rFont val="宋体"/>
        <charset val="134"/>
      </rPr>
      <t>匝道长度</t>
    </r>
    <r>
      <rPr>
        <b/>
        <sz val="10"/>
        <color rgb="FF000000"/>
        <rFont val="Times New Roman"/>
        <charset val="134"/>
      </rPr>
      <t>(km)</t>
    </r>
  </si>
  <si>
    <t>例</t>
  </si>
  <si>
    <t>全幅</t>
  </si>
  <si>
    <t>盐田</t>
  </si>
  <si>
    <t>霞浦</t>
  </si>
  <si>
    <r>
      <rPr>
        <sz val="8"/>
        <rFont val="SimSun"/>
        <charset val="134"/>
      </rPr>
      <t>全幅</t>
    </r>
  </si>
  <si>
    <t>小计</t>
  </si>
  <si>
    <t>运输单价(元)</t>
  </si>
  <si>
    <t>合计</t>
  </si>
  <si>
    <t>备注：入口收费所、调头收费所匝道长度统一按0.5KM，调头匝道有两条。当高速公路1、高速公路2互转时，途经的枢纽长度统一按0.5KM，运输为甲供。</t>
  </si>
  <si>
    <t>福宁混合料运距表</t>
  </si>
  <si>
    <t>八尺门</t>
  </si>
  <si>
    <t>柏洋</t>
  </si>
  <si>
    <t>牙城</t>
  </si>
  <si>
    <t>三沙</t>
  </si>
  <si>
    <t>宁德汽车城</t>
  </si>
  <si>
    <t>湾坞</t>
  </si>
  <si>
    <t>福鼎</t>
  </si>
  <si>
    <t>太姥山</t>
  </si>
  <si>
    <t>掉头收费所</t>
  </si>
  <si>
    <r>
      <rPr>
        <sz val="8"/>
        <color rgb="FF000000"/>
        <rFont val="宋体"/>
        <charset val="134"/>
      </rPr>
      <t>宁德北互通福州往宁德北方向（主线分</t>
    </r>
    <r>
      <rPr>
        <sz val="8"/>
        <color rgb="FF000000"/>
        <rFont val="Times New Roman"/>
        <charset val="134"/>
      </rPr>
      <t xml:space="preserve">
</t>
    </r>
    <r>
      <rPr>
        <sz val="8"/>
        <color rgb="FF000000"/>
        <rFont val="宋体"/>
        <charset val="134"/>
      </rPr>
      <t>流鼻分界～匝道合流鼻一车道）</t>
    </r>
  </si>
  <si>
    <t>匝道</t>
  </si>
  <si>
    <r>
      <rPr>
        <sz val="8"/>
        <color rgb="FF000000"/>
        <rFont val="宋体"/>
        <charset val="134"/>
      </rPr>
      <t>宁德北互通福州往宁德北方向（主线分</t>
    </r>
    <r>
      <rPr>
        <sz val="8"/>
        <color rgb="FF000000"/>
        <rFont val="Times New Roman"/>
        <charset val="134"/>
      </rPr>
      <t xml:space="preserve">
</t>
    </r>
    <r>
      <rPr>
        <sz val="8"/>
        <color rgb="FF000000"/>
        <rFont val="宋体"/>
        <charset val="134"/>
      </rPr>
      <t>流鼻分界～匝道合流鼻二车道）</t>
    </r>
  </si>
  <si>
    <t>宁德北收费站出口内广场</t>
  </si>
  <si>
    <t>广场</t>
  </si>
  <si>
    <t>宁德北收费站出口外广场右侧车道</t>
  </si>
  <si>
    <t>宁德北收费站进口内广场</t>
  </si>
  <si>
    <t>宁德北收费站进口外广场右侧车道</t>
  </si>
  <si>
    <t>宁德北互通福宁德北往温州方向（匝道合
流鼻～主线合流鼻分界）</t>
  </si>
  <si>
    <t>宁德北互通温州往宁德北方向（主线分流
鼻分界～漳湾互通立交CR匝道桥）</t>
  </si>
  <si>
    <t>宁德北互通温州往宁德北方向（漳湾互通
立交CR匝道桥）</t>
  </si>
  <si>
    <t>宁德北互通温州往宁德北方向（漳湾互通
立交CR匝道桥~)</t>
  </si>
  <si>
    <t>宁德北互通宁德北往福州方向（匝道分流
鼻~漳湾互通立交CR匝道桥）</t>
  </si>
  <si>
    <t>宁德北互通宁德北往福州方向（漳湾互通
立交CR匝道桥）</t>
  </si>
  <si>
    <t>宁德北互通宁德北往福州方向（漳湾互通
立交CR匝道桥~主线合流鼻）</t>
  </si>
  <si>
    <t>云淡服务区B区（匝道及贯穿通道）</t>
  </si>
  <si>
    <t>云淡服务区A区（匝道及贯穿通道）</t>
  </si>
  <si>
    <t>下白石互通福州往下白石方向（主线分流鼻
分界~下白石互通立交AB匝道中桥）</t>
  </si>
  <si>
    <t>下白石互通福州往下白石方向（下白石互通
立交AB匝道中桥）</t>
  </si>
  <si>
    <t>下白石互通福州往下白石方向（下白石互通
立交AB匝道中桥~匝道合流鼻~内广场）</t>
  </si>
  <si>
    <t>下白石收费站出口内广场</t>
  </si>
  <si>
    <t>下白石收费站进口内广场</t>
  </si>
  <si>
    <t>下白石互通下白石往福州、温州方向（内广
场~匝道分流鼻）</t>
  </si>
  <si>
    <t>下白石互通下白石往温州方向（匝道分流鼻
下白石互通AB匝道中桥）</t>
  </si>
  <si>
    <t>下白石互通下白石往温州方向（下白石互通
立交AB匝道中桥）</t>
  </si>
  <si>
    <t>下白石互通下白石往温州方向（下白石互通
立交AB匝道中桥~主线合流鼻分界）</t>
  </si>
  <si>
    <t>下白石互通温州往下白石方向（主线分流鼻
分界~匝道合流鼻）</t>
  </si>
  <si>
    <t>下白石互通下白石往福州方向（匝道分流鼻
主线合流鼻分界）</t>
  </si>
  <si>
    <t>福安服务区B区（匝道及贯穿通道）</t>
  </si>
  <si>
    <t>福安服务区A区（匝道及贯穿通道）</t>
  </si>
  <si>
    <t>湾坞互通福州往湾坞方向（主线分流鼻分界
~匝道第一个合流鼻）</t>
  </si>
  <si>
    <t>湾坞互通福州往湾坞方向（匝道第一个合流
鼻~福安枢纽互通立交CR匝道2号桥右桥）</t>
  </si>
  <si>
    <t>湾坞互通福州往湾坞方向（福安枢纽互通立
交CR匝道2号桥右桥）</t>
  </si>
  <si>
    <t>湾坞互通福州往湾坞方向（福安枢纽互通立
交CR匝道2号桥右桥~匝道第一个分流鼻）</t>
  </si>
  <si>
    <t>湾坞互通福州往湾坞方向（匝道第一个分流
鼻~匝道第二个合流鼻）</t>
  </si>
  <si>
    <t>湾坞收费站出口内广场</t>
  </si>
  <si>
    <t>湾坞收费站进口内广场</t>
  </si>
  <si>
    <t>湾坞互通湾坞往福州、温州方向（匝道第一
个分流鼻（内广场）~匝道第一个合流鼻）</t>
  </si>
  <si>
    <t>湾坞互通湾坞往福安方向（匝道第一个分流
鼻（内广场）~福安连接线主线合流鼻）</t>
  </si>
  <si>
    <t>湾坞互通湾坞往温州方向（匝道第二个分流
鼻~福宁主线合流鼻分界）</t>
  </si>
  <si>
    <t>湾坞互通湾坞往福州方向（匝道第二个分流
鼻~福安互通AB匝道桥）</t>
  </si>
  <si>
    <t>湾坞互通湾坞往福州方向（福安互通AB匝
道桥）</t>
  </si>
  <si>
    <t>湾坞互通湾坞往福州方向（福安互通AB匝
道桥~福宁主线合流鼻分界）</t>
  </si>
  <si>
    <t>湾坞互通温州往湾坞方向（福宁主线分流鼻
分界~福安互通立交AB匝道桥）</t>
  </si>
  <si>
    <t>湾坞互通温州往湾坞方向（福安互通立交
AB匝道桥）</t>
  </si>
  <si>
    <t>湾坞互通温州往湾坞方向（福安互通立交
AB匝道桥~匝道第一个合流鼻）</t>
  </si>
  <si>
    <t>湾坞互通福安往湾坞方向（福安连接线主线
分流鼻分界~匝道合流鼻）</t>
  </si>
  <si>
    <t>盐田互通福州往盐田方向（主线分流鼻分
界～匝道合流鼻）</t>
  </si>
  <si>
    <t>盐田收费站出口内广场</t>
  </si>
  <si>
    <t>盐田互通盐田往温州方向（匝道分流鼻~
主线合流鼻分界）</t>
  </si>
  <si>
    <t>盐田互通温州往盐田方向（主线分流鼻分
界～匝道合流鼻）</t>
  </si>
  <si>
    <t>盐田互通盐田往福州方向（内广场（匝道
分流鼻）～主线合流鼻分界）</t>
  </si>
  <si>
    <t>霞浦互通福州往霞浦方向（主线分流鼻分
界～匝道合流鼻）</t>
  </si>
  <si>
    <t>霞浦收费站出口内广场</t>
  </si>
  <si>
    <t>霞浦收费站出口外广场</t>
  </si>
  <si>
    <t>霞浦收费站进口外广场</t>
  </si>
  <si>
    <t>霞浦收费站进口内广场</t>
  </si>
  <si>
    <t>霞浦互通霞浦往温州方向（匝道分流鼻~
主线合流鼻分界）</t>
  </si>
  <si>
    <t>霞浦互通温州往霞浦方向（主线合流鼻分
界～霞浦互通匝道跨线桥）</t>
  </si>
  <si>
    <t>霞浦互通温州往霞浦方向（霞浦互通匝道
跨线桥）</t>
  </si>
  <si>
    <t>霞浦互通温州往霞浦方向（霞浦互通匝道
跨线桥～匝道合流鼻）</t>
  </si>
  <si>
    <t>霞浦互通霞浦往福州方向（匝道分流鼻~
霞浦互通匝道跨线桥）</t>
  </si>
  <si>
    <t>霞浦互通霞浦往福州方向（霞浦互通匝道
跨线桥）</t>
  </si>
  <si>
    <t>霞浦互通霞浦往福州方向（霞浦互通匝道
跨线桥~主线合流鼻分界）</t>
  </si>
  <si>
    <t>三沙互通福州往三沙方向（主线分流鼻分
界～匝道合流鼻）</t>
  </si>
  <si>
    <t>三沙互通福州往三沙方向（匝道合流鼻~内
广场水泥路面）</t>
  </si>
  <si>
    <t>三沙收费站出口外广场</t>
  </si>
  <si>
    <t>三沙收费站进口外广场</t>
  </si>
  <si>
    <t>三沙互通三沙往温州方向（内广场水泥路
面~匝道分流鼻）</t>
  </si>
  <si>
    <t>三沙互通三沙往温州方向（匝道分流鼻~主
线合流鼻分界）</t>
  </si>
  <si>
    <t>三沙互通温州往三沙方向（主线分流鼻分
界~匝道合流鼻）</t>
  </si>
  <si>
    <t>三沙互通三沙往福州方向（匝道分流鼻~主
线合流鼻分界）</t>
  </si>
  <si>
    <t>虎屿岛服务区B区（匝道及贯穿通道）</t>
  </si>
  <si>
    <t>虎屿岛服务区A区（匝道及贯穿通道）</t>
  </si>
  <si>
    <t>牙城互通福州往牙城方向（主线分流鼻分
界～牙城互通A匝道跨线桥左桥）</t>
  </si>
  <si>
    <t>牙城互通福州往牙城方向（牙城互通A匝道
跨线桥左桥）</t>
  </si>
  <si>
    <t>牙城互通福州往牙城方向（牙城互通A匝道
跨线桥左桥~匝道合流鼻）</t>
  </si>
  <si>
    <t>牙城互通福州往牙城方向（匝道合流鼻~内
广场水泥板）</t>
  </si>
  <si>
    <t>牙城互通牙城往温州、福州方向（内广场
水泥板~匝道分流鼻）</t>
  </si>
  <si>
    <t>牙城互通牙城往温州（匝道分流鼻~牙城互
通A匝道跨线桥右桥）</t>
  </si>
  <si>
    <t>牙城互通牙城往温州（牙城互通A匝道跨线
桥右桥）</t>
  </si>
  <si>
    <t>牙城互通牙城往温州（牙城互通A匝道跨线
桥右桥~主线合流鼻分界）</t>
  </si>
  <si>
    <t>牙城互通温州往牙城方向（主线分流鼻分
界～牙城互通A匝道跨线桥左桥）</t>
  </si>
  <si>
    <t>牙城温州往牙城方向（牙城互通A匝道跨线
桥左桥）</t>
  </si>
  <si>
    <t>牙城温州往牙城方向（牙城互通A匝道跨线
桥左桥~匝道合流鼻）</t>
  </si>
  <si>
    <t>牙城互通牙城往福州（匝道分流鼻~牙城互
通A匝道跨线桥右桥）</t>
  </si>
  <si>
    <t>牙城互通牙城往福州（牙城互通A匝道跨线
桥右桥）</t>
  </si>
  <si>
    <t>牙城互通牙城往福州（牙城互通A匝道跨线
桥右桥~主线合流鼻分界）</t>
  </si>
  <si>
    <t>柏洋互通福州往柏洋方向（主线分流鼻分
界～匝道合流鼻）</t>
  </si>
  <si>
    <t>柏洋互通福州往柏洋方向（匝道合流鼻~广
场方向）</t>
  </si>
  <si>
    <t>柏洋收费站出口内广场</t>
  </si>
  <si>
    <t>柏洋收费站出口外广场</t>
  </si>
  <si>
    <t>柏洋收费站进口外广场</t>
  </si>
  <si>
    <t>柏洋收费站进口内广场</t>
  </si>
  <si>
    <t>柏洋互通柏洋往温州方向（柏洋收费站进
口内广场~匝道合流鼻）</t>
  </si>
  <si>
    <t>柏洋互通柏洋往温州方向（匝道合流鼻~主
线合流鼻分界）</t>
  </si>
  <si>
    <t>柏洋互通温州往柏洋方向（主线分流鼻分
界～柏洋互通A匝道桥）</t>
  </si>
  <si>
    <t>柏洋互通温州往柏洋方向（柏洋互通A匝道
桥~匝道合流鼻）</t>
  </si>
  <si>
    <t>柏洋互通柏洋往福州方向（匝道合流鼻~柏
洋互通A匝道桥）</t>
  </si>
  <si>
    <t>柏洋互通柏洋往福州方向（柏洋互通A匝道
桥~主线合流鼻分界）</t>
  </si>
  <si>
    <t>太姥山互通福州往太姥山方向（主线分流
鼻分界～匝道合流鼻）</t>
  </si>
  <si>
    <t>太姥山互通福~州往太姥山方向（匝道合流鼻
内广场水泥板）</t>
  </si>
  <si>
    <t>太姥山互通太姥~山往温州方向（内广场水泥
板匝道分流鼻）</t>
  </si>
  <si>
    <t>太姥山互通太~姥山往温州方向（匝道分流鼻
主线分流鼻分界）</t>
  </si>
  <si>
    <t>太姥山互通温州往太姥山方向（主线分流
鼻分界～太姥山互通立交匝道桥）</t>
  </si>
  <si>
    <t>太姥山互通温州往太姥山方向（太姥山互
通立交匝道桥~匝道合流鼻）</t>
  </si>
  <si>
    <t>太姥山互通太姥山往福州方向（匝道分流鼻
太姥山互通立交匝道桥）</t>
  </si>
  <si>
    <t>太姥山互通太姥山~往福州方向（太姥山互通
立交匝道桥主线合流鼻分界）</t>
  </si>
  <si>
    <t>八尺门互通福州往八尺门方向（主线分流
鼻分界～匝道合流鼻）</t>
  </si>
  <si>
    <t>八尺门互通福州往八尺门方向（匝道合流
鼻~八尺门互通B匝道桥右桥）</t>
  </si>
  <si>
    <t>八尺门互通福州往八尺门方向（八尺门互
通B匝道桥右桥）</t>
  </si>
  <si>
    <t>八尺门互通福州往八尺门方向（八尺门互
通B匝道桥右桥~内广场水泥板）</t>
  </si>
  <si>
    <t>八尺门收费站出口外广场</t>
  </si>
  <si>
    <t>八尺门收费站进口外广场</t>
  </si>
  <si>
    <t>八尺门互通八尺门往福州、温州方向（内
广场水泥板~八尺门互通B匝道桥左桥）</t>
  </si>
  <si>
    <t>八尺门互通八尺门往福州、温州方向（八
尺门互通B匝道桥左桥）</t>
  </si>
  <si>
    <t>八尺门互通八尺门往福州~、温州方向（八尺
门互通B匝道桥左桥匝道分流鼻）</t>
  </si>
  <si>
    <t>八尺门互通八~尺门往温州方向（匝道分流鼻
主线合流鼻分界）</t>
  </si>
  <si>
    <t>八尺门互通温州~往八尺门方向~（主线分流鼻
分界匝道合流鼻）</t>
  </si>
  <si>
    <t>八尺门互通八~尺门往福州方向（匝道分流鼻
主线合流鼻分界）</t>
  </si>
  <si>
    <t>福鼎互通福州往福鼎方向（主线分流鼻分
界～匝道合流鼻）</t>
  </si>
  <si>
    <t>福鼎互通福州往福鼎方向（匝道合流鼻~内
广场水泥板）</t>
  </si>
  <si>
    <t>福鼎收费站出口外广场</t>
  </si>
  <si>
    <t>福鼎收费站进口内广场</t>
  </si>
  <si>
    <t>福鼎互通福鼎往温州方向（匝道分流鼻~主
线合流鼻分界）</t>
  </si>
  <si>
    <t>福鼎互通温州往福鼎方向（主线分流鼻分
界~匝道合流鼻）</t>
  </si>
  <si>
    <t>福鼎互通福鼎往福州方向（匝道分流鼻~主线合流鼻分界）</t>
  </si>
  <si>
    <t>合计(元)</t>
  </si>
  <si>
    <t>宁德北互通福州州往宁德北方向（主线分
流鼻分界～匝道合流鼻一车道）</t>
  </si>
  <si>
    <t>宁德北互通福州州往宁德北方向（主线分
流鼻分界～匝道合流鼻二车道）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</si>
</sst>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.00_);[Red]\(0.00\)"/>
    <numFmt numFmtId="178" formatCode="\A\K0\+000"/>
    <numFmt numFmtId="179" formatCode="0.00_ "/>
    <numFmt numFmtId="180" formatCode="\B\K0\+000"/>
    <numFmt numFmtId="181" formatCode="\K0\+000"/>
    <numFmt numFmtId="182" formatCode="\K####\+###"/>
    <numFmt numFmtId="183" formatCode="0_ "/>
  </numFmts>
  <fonts count="53">
    <font>
      <sz val="11"/>
      <color indexed="8"/>
      <name val="宋体"/>
      <charset val="134"/>
    </font>
    <font>
      <sz val="24"/>
      <name val="Times New Roman"/>
      <charset val="134"/>
    </font>
    <font>
      <sz val="10"/>
      <name val="Times New Roman"/>
      <charset val="134"/>
    </font>
    <font>
      <sz val="8"/>
      <name val="Times New Roman"/>
      <charset val="134"/>
    </font>
    <font>
      <sz val="11"/>
      <color theme="1"/>
      <name val="宋体"/>
      <charset val="134"/>
      <scheme val="minor"/>
    </font>
    <font>
      <b/>
      <sz val="24"/>
      <name val="宋体"/>
      <charset val="134"/>
    </font>
    <font>
      <b/>
      <sz val="24"/>
      <name val="Times New Roman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9"/>
      <name val="Times New Roman"/>
      <charset val="134"/>
    </font>
    <font>
      <b/>
      <sz val="10"/>
      <name val="Times New Roman"/>
      <charset val="134"/>
    </font>
    <font>
      <sz val="8"/>
      <color theme="1"/>
      <name val="Times New Roman"/>
      <charset val="134"/>
    </font>
    <font>
      <sz val="8"/>
      <color indexed="8"/>
      <name val="Times New Roman"/>
      <charset val="134"/>
    </font>
    <font>
      <sz val="9"/>
      <color theme="1"/>
      <name val="Times New Roman"/>
      <charset val="134"/>
    </font>
    <font>
      <sz val="9"/>
      <color rgb="FF000000"/>
      <name val="Times New Roman"/>
      <charset val="134"/>
    </font>
    <font>
      <b/>
      <sz val="10"/>
      <color rgb="FF000000"/>
      <name val="宋体"/>
      <charset val="134"/>
    </font>
    <font>
      <b/>
      <sz val="10"/>
      <color indexed="8"/>
      <name val="Times New Roman"/>
      <charset val="134"/>
    </font>
    <font>
      <sz val="8"/>
      <name val="宋体"/>
      <charset val="134"/>
    </font>
    <font>
      <sz val="9"/>
      <name val="Times New Roman"/>
      <charset val="134"/>
    </font>
    <font>
      <sz val="10"/>
      <name val="宋体"/>
      <charset val="134"/>
    </font>
    <font>
      <sz val="8"/>
      <color rgb="FF000000"/>
      <name val="宋体"/>
      <charset val="134"/>
    </font>
    <font>
      <sz val="11"/>
      <color rgb="FFFF0000"/>
      <name val="宋体"/>
      <charset val="134"/>
      <scheme val="minor"/>
    </font>
    <font>
      <sz val="8"/>
      <color rgb="FFFF0000"/>
      <name val="Times New Roman"/>
      <charset val="134"/>
    </font>
    <font>
      <sz val="8"/>
      <color rgb="FFFF0000"/>
      <name val="宋体"/>
      <charset val="134"/>
    </font>
    <font>
      <sz val="8"/>
      <color rgb="FFFF0000"/>
      <name val="SimSun"/>
      <charset val="134"/>
    </font>
    <font>
      <sz val="9"/>
      <color rgb="FFFF0000"/>
      <name val="Times New Roman"/>
      <charset val="134"/>
    </font>
    <font>
      <sz val="10"/>
      <color rgb="FFFF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Tahoma"/>
      <charset val="134"/>
    </font>
    <font>
      <sz val="10"/>
      <name val="Arial"/>
      <charset val="134"/>
    </font>
    <font>
      <b/>
      <sz val="10"/>
      <color indexed="8"/>
      <name val="宋体"/>
      <charset val="134"/>
    </font>
    <font>
      <b/>
      <sz val="10"/>
      <color rgb="FF000000"/>
      <name val="Times New Roman"/>
      <charset val="134"/>
    </font>
    <font>
      <sz val="8"/>
      <color rgb="FF000000"/>
      <name val="Times New Roman"/>
      <charset val="134"/>
    </font>
    <font>
      <sz val="8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2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" fillId="2" borderId="17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3" borderId="20" applyNumberFormat="0" applyAlignment="0" applyProtection="0">
      <alignment vertical="center"/>
    </xf>
    <xf numFmtId="0" fontId="36" fillId="4" borderId="21" applyNumberFormat="0" applyAlignment="0" applyProtection="0">
      <alignment vertical="center"/>
    </xf>
    <xf numFmtId="0" fontId="37" fillId="4" borderId="20" applyNumberFormat="0" applyAlignment="0" applyProtection="0">
      <alignment vertical="center"/>
    </xf>
    <xf numFmtId="0" fontId="38" fillId="5" borderId="22" applyNumberFormat="0" applyAlignment="0" applyProtection="0">
      <alignment vertical="center"/>
    </xf>
    <xf numFmtId="0" fontId="39" fillId="0" borderId="23" applyNumberFormat="0" applyFill="0" applyAlignment="0" applyProtection="0">
      <alignment vertical="center"/>
    </xf>
    <xf numFmtId="0" fontId="40" fillId="0" borderId="24" applyNumberFormat="0" applyFill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" fillId="0" borderId="0">
      <alignment vertical="center"/>
    </xf>
    <xf numFmtId="0" fontId="4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7" fillId="0" borderId="0"/>
    <xf numFmtId="0" fontId="4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/>
    <xf numFmtId="0" fontId="4" fillId="0" borderId="0">
      <alignment vertical="center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6" fillId="0" borderId="0">
      <alignment vertical="center"/>
    </xf>
    <xf numFmtId="0" fontId="46" fillId="0" borderId="0"/>
    <xf numFmtId="0" fontId="46" fillId="0" borderId="0"/>
    <xf numFmtId="0" fontId="46" fillId="0" borderId="0"/>
    <xf numFmtId="0" fontId="46" fillId="0" borderId="0"/>
  </cellStyleXfs>
  <cellXfs count="101">
    <xf numFmtId="0" fontId="0" fillId="0" borderId="0" xfId="0">
      <alignment vertical="center"/>
    </xf>
    <xf numFmtId="0" fontId="1" fillId="0" borderId="0" xfId="90" applyFont="1" applyAlignment="1" applyProtection="1">
      <alignment horizontal="center" vertical="center"/>
      <protection locked="0"/>
    </xf>
    <xf numFmtId="0" fontId="2" fillId="0" borderId="0" xfId="89" applyFont="1" applyAlignment="1" applyProtection="1">
      <alignment horizontal="center" vertical="center"/>
      <protection locked="0"/>
    </xf>
    <xf numFmtId="0" fontId="3" fillId="0" borderId="0" xfId="90" applyFont="1" applyAlignment="1">
      <alignment horizontal="center" vertical="center"/>
    </xf>
    <xf numFmtId="0" fontId="2" fillId="0" borderId="0" xfId="90" applyFont="1" applyAlignment="1">
      <alignment wrapText="1"/>
    </xf>
    <xf numFmtId="0" fontId="2" fillId="0" borderId="0" xfId="90" applyFont="1" applyAlignment="1">
      <alignment horizontal="center" vertical="center"/>
    </xf>
    <xf numFmtId="0" fontId="2" fillId="0" borderId="0" xfId="90" applyFont="1" applyAlignment="1">
      <alignment horizontal="center" vertical="center" wrapText="1"/>
    </xf>
    <xf numFmtId="176" fontId="2" fillId="0" borderId="0" xfId="90" applyNumberFormat="1" applyFont="1" applyAlignment="1">
      <alignment horizontal="center"/>
    </xf>
    <xf numFmtId="177" fontId="2" fillId="0" borderId="0" xfId="90" applyNumberFormat="1" applyFont="1" applyAlignment="1">
      <alignment horizontal="center"/>
    </xf>
    <xf numFmtId="177" fontId="3" fillId="0" borderId="0" xfId="90" applyNumberFormat="1" applyFont="1" applyAlignment="1">
      <alignment horizontal="center"/>
    </xf>
    <xf numFmtId="177" fontId="2" fillId="0" borderId="0" xfId="90" applyNumberFormat="1" applyFont="1" applyAlignment="1">
      <alignment horizontal="center" vertical="center"/>
    </xf>
    <xf numFmtId="0" fontId="2" fillId="0" borderId="0" xfId="90" applyFont="1"/>
    <xf numFmtId="0" fontId="4" fillId="0" borderId="0" xfId="0" applyFont="1" applyAlignment="1"/>
    <xf numFmtId="0" fontId="5" fillId="0" borderId="0" xfId="90" applyFont="1" applyAlignment="1" applyProtection="1">
      <alignment horizontal="center" vertical="center"/>
      <protection locked="0"/>
    </xf>
    <xf numFmtId="0" fontId="6" fillId="0" borderId="0" xfId="90" applyFont="1" applyAlignment="1" applyProtection="1">
      <alignment horizontal="center" vertical="center"/>
      <protection locked="0"/>
    </xf>
    <xf numFmtId="0" fontId="7" fillId="0" borderId="1" xfId="88" applyFont="1" applyBorder="1" applyAlignment="1" applyProtection="1">
      <alignment horizontal="center" vertical="center" wrapText="1"/>
      <protection locked="0"/>
    </xf>
    <xf numFmtId="0" fontId="8" fillId="0" borderId="2" xfId="88" applyFont="1" applyBorder="1" applyAlignment="1" applyProtection="1">
      <alignment horizontal="center" vertical="center" wrapText="1"/>
      <protection locked="0"/>
    </xf>
    <xf numFmtId="0" fontId="9" fillId="0" borderId="3" xfId="88" applyFont="1" applyBorder="1" applyAlignment="1" applyProtection="1">
      <alignment horizontal="center" vertical="center" wrapText="1"/>
      <protection locked="0"/>
    </xf>
    <xf numFmtId="0" fontId="10" fillId="0" borderId="1" xfId="88" applyFont="1" applyBorder="1" applyAlignment="1" applyProtection="1">
      <alignment horizontal="center" vertical="center" wrapText="1"/>
      <protection locked="0"/>
    </xf>
    <xf numFmtId="177" fontId="10" fillId="0" borderId="1" xfId="88" applyNumberFormat="1" applyFont="1" applyBorder="1" applyAlignment="1" applyProtection="1">
      <alignment horizontal="center" vertical="center" wrapText="1"/>
      <protection locked="0"/>
    </xf>
    <xf numFmtId="0" fontId="10" fillId="0" borderId="4" xfId="88" applyFont="1" applyBorder="1" applyAlignment="1" applyProtection="1">
      <alignment horizontal="center" vertical="center" wrapText="1"/>
      <protection locked="0"/>
    </xf>
    <xf numFmtId="0" fontId="9" fillId="0" borderId="5" xfId="88" applyFont="1" applyBorder="1" applyAlignment="1" applyProtection="1">
      <alignment horizontal="center" vertical="center" wrapText="1"/>
      <protection locked="0"/>
    </xf>
    <xf numFmtId="0" fontId="9" fillId="0" borderId="6" xfId="88" applyFont="1" applyBorder="1" applyAlignment="1" applyProtection="1">
      <alignment horizontal="center" vertical="center" wrapText="1"/>
      <protection locked="0"/>
    </xf>
    <xf numFmtId="177" fontId="10" fillId="0" borderId="4" xfId="88" applyNumberFormat="1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>
      <alignment horizontal="center" vertical="center" wrapText="1"/>
    </xf>
    <xf numFmtId="178" fontId="12" fillId="0" borderId="7" xfId="57" applyNumberFormat="1" applyFont="1" applyBorder="1" applyAlignment="1">
      <alignment horizontal="center" vertical="center" wrapText="1"/>
    </xf>
    <xf numFmtId="178" fontId="12" fillId="0" borderId="8" xfId="57" applyNumberFormat="1" applyFont="1" applyBorder="1" applyAlignment="1">
      <alignment horizontal="center" vertical="center" wrapText="1"/>
    </xf>
    <xf numFmtId="178" fontId="12" fillId="0" borderId="9" xfId="57" applyNumberFormat="1" applyFont="1" applyBorder="1" applyAlignment="1">
      <alignment horizontal="center" vertical="center" wrapText="1"/>
    </xf>
    <xf numFmtId="0" fontId="3" fillId="0" borderId="9" xfId="91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179" fontId="13" fillId="0" borderId="9" xfId="0" applyNumberFormat="1" applyFont="1" applyFill="1" applyBorder="1" applyAlignment="1">
      <alignment horizontal="center" vertical="center"/>
    </xf>
    <xf numFmtId="180" fontId="12" fillId="0" borderId="9" xfId="57" applyNumberFormat="1" applyFont="1" applyBorder="1" applyAlignment="1">
      <alignment horizontal="center" vertical="center" wrapText="1"/>
    </xf>
    <xf numFmtId="180" fontId="14" fillId="0" borderId="7" xfId="0" applyNumberFormat="1" applyFont="1" applyFill="1" applyBorder="1" applyAlignment="1">
      <alignment horizontal="center" vertical="center" wrapText="1"/>
    </xf>
    <xf numFmtId="180" fontId="14" fillId="0" borderId="8" xfId="0" applyNumberFormat="1" applyFont="1" applyFill="1" applyBorder="1" applyAlignment="1">
      <alignment horizontal="center" vertical="center"/>
    </xf>
    <xf numFmtId="0" fontId="15" fillId="0" borderId="10" xfId="0" applyFont="1" applyBorder="1" applyAlignment="1" applyProtection="1">
      <alignment horizontal="center" vertical="center" wrapText="1"/>
      <protection locked="0"/>
    </xf>
    <xf numFmtId="0" fontId="16" fillId="0" borderId="11" xfId="0" applyFont="1" applyBorder="1" applyAlignment="1" applyProtection="1">
      <alignment horizontal="center" vertical="center" wrapText="1"/>
      <protection locked="0"/>
    </xf>
    <xf numFmtId="0" fontId="16" fillId="0" borderId="12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>
      <alignment horizontal="center" vertical="center" wrapText="1"/>
    </xf>
    <xf numFmtId="181" fontId="10" fillId="0" borderId="13" xfId="0" applyNumberFormat="1" applyFont="1" applyBorder="1" applyAlignment="1">
      <alignment horizontal="center" vertical="center" wrapText="1"/>
    </xf>
    <xf numFmtId="0" fontId="16" fillId="0" borderId="14" xfId="0" applyFont="1" applyBorder="1" applyAlignment="1" applyProtection="1">
      <alignment horizontal="center" vertical="center" wrapText="1"/>
      <protection locked="0"/>
    </xf>
    <xf numFmtId="0" fontId="10" fillId="0" borderId="9" xfId="0" applyFont="1" applyBorder="1" applyAlignment="1">
      <alignment horizontal="center" vertical="center" wrapText="1"/>
    </xf>
    <xf numFmtId="181" fontId="10" fillId="0" borderId="9" xfId="0" applyNumberFormat="1" applyFont="1" applyBorder="1" applyAlignment="1">
      <alignment horizontal="center" vertical="center" wrapText="1"/>
    </xf>
    <xf numFmtId="179" fontId="3" fillId="0" borderId="9" xfId="0" applyNumberFormat="1" applyFont="1" applyBorder="1" applyAlignment="1">
      <alignment horizontal="center" vertical="center"/>
    </xf>
    <xf numFmtId="177" fontId="17" fillId="0" borderId="9" xfId="90" applyNumberFormat="1" applyFont="1" applyBorder="1" applyAlignment="1">
      <alignment horizontal="center" vertical="center" wrapText="1"/>
    </xf>
    <xf numFmtId="182" fontId="3" fillId="0" borderId="9" xfId="90" applyNumberFormat="1" applyFont="1" applyBorder="1" applyAlignment="1">
      <alignment horizontal="center" vertical="center" wrapText="1"/>
    </xf>
    <xf numFmtId="176" fontId="3" fillId="0" borderId="9" xfId="90" applyNumberFormat="1" applyFont="1" applyBorder="1" applyAlignment="1">
      <alignment horizontal="center" vertical="center" wrapText="1"/>
    </xf>
    <xf numFmtId="176" fontId="17" fillId="0" borderId="9" xfId="9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6" fillId="0" borderId="15" xfId="0" applyFont="1" applyBorder="1" applyAlignment="1" applyProtection="1">
      <alignment horizontal="center" vertical="center" wrapText="1"/>
      <protection locked="0"/>
    </xf>
    <xf numFmtId="0" fontId="15" fillId="0" borderId="9" xfId="0" applyFont="1" applyBorder="1" applyAlignment="1" applyProtection="1">
      <alignment horizontal="center" vertical="center" wrapText="1"/>
      <protection locked="0"/>
    </xf>
    <xf numFmtId="0" fontId="17" fillId="0" borderId="9" xfId="63" applyFont="1" applyBorder="1" applyAlignment="1">
      <alignment horizontal="center" vertical="center"/>
    </xf>
    <xf numFmtId="181" fontId="3" fillId="0" borderId="9" xfId="63" applyNumberFormat="1" applyFont="1" applyBorder="1" applyAlignment="1">
      <alignment horizontal="center" vertical="center"/>
    </xf>
    <xf numFmtId="182" fontId="3" fillId="0" borderId="9" xfId="63" applyNumberFormat="1" applyFont="1" applyBorder="1" applyAlignment="1">
      <alignment horizontal="center" vertical="center"/>
    </xf>
    <xf numFmtId="0" fontId="1" fillId="0" borderId="0" xfId="90" applyFont="1"/>
    <xf numFmtId="177" fontId="7" fillId="0" borderId="1" xfId="88" applyNumberFormat="1" applyFont="1" applyBorder="1" applyAlignment="1" applyProtection="1">
      <alignment horizontal="center" vertical="center" wrapText="1"/>
      <protection locked="0"/>
    </xf>
    <xf numFmtId="177" fontId="11" fillId="0" borderId="9" xfId="90" applyNumberFormat="1" applyFont="1" applyBorder="1" applyAlignment="1">
      <alignment horizontal="center" vertical="center" wrapText="1"/>
    </xf>
    <xf numFmtId="177" fontId="3" fillId="0" borderId="9" xfId="90" applyNumberFormat="1" applyFont="1" applyBorder="1" applyAlignment="1">
      <alignment horizontal="center" vertical="center" wrapText="1"/>
    </xf>
    <xf numFmtId="179" fontId="11" fillId="0" borderId="9" xfId="0" applyNumberFormat="1" applyFont="1" applyBorder="1" applyAlignment="1">
      <alignment horizontal="center" vertical="center" wrapText="1"/>
    </xf>
    <xf numFmtId="0" fontId="12" fillId="0" borderId="9" xfId="90" applyFont="1" applyBorder="1" applyAlignment="1">
      <alignment vertical="center" wrapText="1"/>
    </xf>
    <xf numFmtId="178" fontId="14" fillId="0" borderId="9" xfId="0" applyNumberFormat="1" applyFont="1" applyFill="1" applyBorder="1" applyAlignment="1">
      <alignment horizontal="center" vertical="center"/>
    </xf>
    <xf numFmtId="0" fontId="18" fillId="0" borderId="9" xfId="91" applyFont="1" applyFill="1" applyBorder="1" applyAlignment="1">
      <alignment horizontal="center" vertical="center"/>
    </xf>
    <xf numFmtId="180" fontId="3" fillId="0" borderId="9" xfId="63" applyNumberFormat="1" applyFont="1" applyBorder="1" applyAlignment="1">
      <alignment horizontal="center" vertical="center"/>
    </xf>
    <xf numFmtId="0" fontId="3" fillId="0" borderId="9" xfId="90" applyFont="1" applyBorder="1" applyAlignment="1">
      <alignment horizontal="center" vertical="center"/>
    </xf>
    <xf numFmtId="183" fontId="11" fillId="0" borderId="9" xfId="0" applyNumberFormat="1" applyFont="1" applyBorder="1" applyAlignment="1">
      <alignment horizontal="center" vertical="center" wrapText="1"/>
    </xf>
    <xf numFmtId="0" fontId="3" fillId="0" borderId="9" xfId="63" applyFont="1" applyBorder="1" applyAlignment="1">
      <alignment horizontal="center" vertical="center" wrapText="1"/>
    </xf>
    <xf numFmtId="0" fontId="19" fillId="0" borderId="7" xfId="90" applyFont="1" applyBorder="1" applyAlignment="1">
      <alignment horizontal="center" vertical="center" wrapText="1"/>
    </xf>
    <xf numFmtId="0" fontId="2" fillId="0" borderId="16" xfId="90" applyFont="1" applyBorder="1" applyAlignment="1">
      <alignment horizontal="center" vertical="center" wrapText="1"/>
    </xf>
    <xf numFmtId="0" fontId="2" fillId="0" borderId="8" xfId="90" applyFont="1" applyBorder="1" applyAlignment="1">
      <alignment horizontal="center" vertical="center" wrapText="1"/>
    </xf>
    <xf numFmtId="176" fontId="2" fillId="0" borderId="9" xfId="90" applyNumberFormat="1" applyFont="1" applyBorder="1" applyAlignment="1">
      <alignment horizontal="center" wrapText="1"/>
    </xf>
    <xf numFmtId="177" fontId="2" fillId="0" borderId="9" xfId="90" applyNumberFormat="1" applyFont="1" applyBorder="1" applyAlignment="1">
      <alignment horizontal="center" wrapText="1"/>
    </xf>
    <xf numFmtId="181" fontId="3" fillId="0" borderId="9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177" fontId="3" fillId="0" borderId="9" xfId="90" applyNumberFormat="1" applyFont="1" applyBorder="1" applyAlignment="1">
      <alignment horizontal="center" wrapText="1"/>
    </xf>
    <xf numFmtId="178" fontId="20" fillId="0" borderId="7" xfId="57" applyNumberFormat="1" applyFont="1" applyBorder="1" applyAlignment="1">
      <alignment horizontal="center" vertical="center" wrapText="1"/>
    </xf>
    <xf numFmtId="0" fontId="15" fillId="0" borderId="14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19" fillId="0" borderId="16" xfId="90" applyFont="1" applyBorder="1" applyAlignment="1">
      <alignment horizontal="center" vertical="center" wrapText="1"/>
    </xf>
    <xf numFmtId="0" fontId="19" fillId="0" borderId="8" xfId="90" applyFont="1" applyBorder="1" applyAlignment="1">
      <alignment horizontal="center" vertical="center" wrapText="1"/>
    </xf>
    <xf numFmtId="0" fontId="19" fillId="0" borderId="9" xfId="90" applyFont="1" applyBorder="1" applyAlignment="1">
      <alignment horizontal="left" vertical="center" wrapText="1"/>
    </xf>
    <xf numFmtId="0" fontId="2" fillId="0" borderId="9" xfId="90" applyFont="1" applyBorder="1" applyAlignment="1">
      <alignment horizontal="left" vertical="center"/>
    </xf>
    <xf numFmtId="183" fontId="13" fillId="0" borderId="9" xfId="0" applyNumberFormat="1" applyFont="1" applyFill="1" applyBorder="1" applyAlignment="1">
      <alignment horizontal="center" vertical="center"/>
    </xf>
    <xf numFmtId="180" fontId="14" fillId="0" borderId="9" xfId="0" applyNumberFormat="1" applyFont="1" applyFill="1" applyBorder="1" applyAlignment="1">
      <alignment horizontal="center" vertical="center"/>
    </xf>
    <xf numFmtId="0" fontId="21" fillId="0" borderId="0" xfId="0" applyFont="1" applyAlignment="1"/>
    <xf numFmtId="0" fontId="22" fillId="0" borderId="0" xfId="90" applyFont="1" applyAlignment="1">
      <alignment horizontal="center" vertical="center"/>
    </xf>
    <xf numFmtId="0" fontId="23" fillId="0" borderId="7" xfId="0" applyFont="1" applyBorder="1" applyAlignment="1">
      <alignment horizontal="center" vertical="center" wrapText="1"/>
    </xf>
    <xf numFmtId="178" fontId="22" fillId="0" borderId="9" xfId="57" applyNumberFormat="1" applyFont="1" applyBorder="1" applyAlignment="1">
      <alignment horizontal="center" vertical="center" wrapText="1"/>
    </xf>
    <xf numFmtId="0" fontId="24" fillId="0" borderId="9" xfId="91" applyFont="1" applyFill="1" applyBorder="1" applyAlignment="1">
      <alignment horizontal="center" vertical="center"/>
    </xf>
    <xf numFmtId="0" fontId="25" fillId="0" borderId="9" xfId="0" applyFont="1" applyFill="1" applyBorder="1" applyAlignment="1">
      <alignment horizontal="center" vertical="center"/>
    </xf>
    <xf numFmtId="183" fontId="25" fillId="0" borderId="9" xfId="0" applyNumberFormat="1" applyFont="1" applyFill="1" applyBorder="1" applyAlignment="1">
      <alignment horizontal="center" vertical="center"/>
    </xf>
    <xf numFmtId="179" fontId="22" fillId="0" borderId="9" xfId="0" applyNumberFormat="1" applyFont="1" applyBorder="1" applyAlignment="1">
      <alignment horizontal="center" vertical="center"/>
    </xf>
    <xf numFmtId="177" fontId="23" fillId="0" borderId="9" xfId="90" applyNumberFormat="1" applyFont="1" applyBorder="1" applyAlignment="1">
      <alignment horizontal="center" vertical="center" wrapText="1"/>
    </xf>
    <xf numFmtId="182" fontId="22" fillId="0" borderId="9" xfId="90" applyNumberFormat="1" applyFont="1" applyBorder="1" applyAlignment="1">
      <alignment horizontal="center" vertical="center" wrapText="1"/>
    </xf>
    <xf numFmtId="176" fontId="22" fillId="0" borderId="9" xfId="90" applyNumberFormat="1" applyFont="1" applyBorder="1" applyAlignment="1">
      <alignment horizontal="center" vertical="center" wrapText="1"/>
    </xf>
    <xf numFmtId="176" fontId="23" fillId="0" borderId="9" xfId="90" applyNumberFormat="1" applyFont="1" applyBorder="1" applyAlignment="1">
      <alignment horizontal="center" vertical="center" wrapText="1"/>
    </xf>
    <xf numFmtId="0" fontId="23" fillId="0" borderId="9" xfId="63" applyFont="1" applyBorder="1" applyAlignment="1">
      <alignment horizontal="center" vertical="center"/>
    </xf>
    <xf numFmtId="182" fontId="22" fillId="0" borderId="9" xfId="63" applyNumberFormat="1" applyFont="1" applyBorder="1" applyAlignment="1">
      <alignment horizontal="center" vertical="center"/>
    </xf>
    <xf numFmtId="177" fontId="22" fillId="0" borderId="9" xfId="90" applyNumberFormat="1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9" xfId="90" applyFont="1" applyBorder="1" applyAlignment="1">
      <alignment vertical="center" wrapText="1"/>
    </xf>
    <xf numFmtId="0" fontId="26" fillId="0" borderId="0" xfId="90" applyFont="1"/>
  </cellXfs>
  <cellStyles count="9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2" xfId="50"/>
    <cellStyle name="常规 11" xfId="51"/>
    <cellStyle name="常规 12" xfId="52"/>
    <cellStyle name="常规 12 2" xfId="53"/>
    <cellStyle name="常规 13" xfId="54"/>
    <cellStyle name="常规 14" xfId="55"/>
    <cellStyle name="常规 15" xfId="56"/>
    <cellStyle name="常规 151" xfId="57"/>
    <cellStyle name="常规 155" xfId="58"/>
    <cellStyle name="常规 158" xfId="59"/>
    <cellStyle name="常规 16" xfId="60"/>
    <cellStyle name="常规 17" xfId="61"/>
    <cellStyle name="常规 18" xfId="62"/>
    <cellStyle name="常规 2" xfId="63"/>
    <cellStyle name="常规 2 2" xfId="64"/>
    <cellStyle name="常规 2 2 2 2" xfId="65"/>
    <cellStyle name="常规 2 2 2 2 2" xfId="66"/>
    <cellStyle name="常规 2 2 2 5" xfId="67"/>
    <cellStyle name="常规 2 5" xfId="68"/>
    <cellStyle name="常规 3" xfId="69"/>
    <cellStyle name="常规 3 2" xfId="70"/>
    <cellStyle name="常规 4" xfId="71"/>
    <cellStyle name="常规 4 2" xfId="72"/>
    <cellStyle name="常规 4 3" xfId="73"/>
    <cellStyle name="常规 4 3 2" xfId="74"/>
    <cellStyle name="常规 4 4" xfId="75"/>
    <cellStyle name="常规 4 5" xfId="76"/>
    <cellStyle name="常规 5" xfId="77"/>
    <cellStyle name="常规 6" xfId="78"/>
    <cellStyle name="常规 6 2" xfId="79"/>
    <cellStyle name="常规 6 3" xfId="80"/>
    <cellStyle name="常规 6 4" xfId="81"/>
    <cellStyle name="常规 6 5" xfId="82"/>
    <cellStyle name="常规 7" xfId="83"/>
    <cellStyle name="常规 8" xfId="84"/>
    <cellStyle name="常规 8 5" xfId="85"/>
    <cellStyle name="常规 9" xfId="86"/>
    <cellStyle name="常规_2013-福宁损坏计算表格 2" xfId="87"/>
    <cellStyle name="常规_2013年厦蓉漳州段隧道改建中修工程运输结算数量表" xfId="88"/>
    <cellStyle name="常规_2014年高速路面中修工程(铣刨数量表)9.23厦漳" xfId="89"/>
    <cellStyle name="常规_2014年高速路面中修工程(铣刨数量表)9.27漳诏" xfId="90"/>
    <cellStyle name="常规_明细表" xfId="91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97"/>
  <sheetViews>
    <sheetView tabSelected="1" view="pageBreakPreview" zoomScale="130" zoomScaleNormal="100" workbookViewId="0">
      <selection activeCell="A2" sqref="A2:AB2"/>
    </sheetView>
  </sheetViews>
  <sheetFormatPr defaultColWidth="8.88333333333333" defaultRowHeight="24.9" customHeight="1"/>
  <cols>
    <col min="1" max="1" width="3.775" style="5" customWidth="1"/>
    <col min="2" max="2" width="9.88333333333333" style="6" customWidth="1"/>
    <col min="3" max="3" width="10" style="6" customWidth="1"/>
    <col min="4" max="4" width="9.88333333333333" style="6" customWidth="1"/>
    <col min="5" max="5" width="11.3333333333333" style="6" customWidth="1"/>
    <col min="6" max="6" width="6.10833333333333" style="7" hidden="1" customWidth="1"/>
    <col min="7" max="7" width="6.10833333333333" style="8" hidden="1" customWidth="1"/>
    <col min="8" max="8" width="6.775" style="8" hidden="1" customWidth="1"/>
    <col min="9" max="9" width="7.21666666666667" style="8" hidden="1" customWidth="1"/>
    <col min="10" max="10" width="4.775" style="8" customWidth="1"/>
    <col min="11" max="11" width="8.88333333333333" style="8" customWidth="1"/>
    <col min="12" max="12" width="7" style="8" customWidth="1"/>
    <col min="13" max="13" width="7.21666666666667" style="8" customWidth="1"/>
    <col min="14" max="14" width="6" style="8" customWidth="1"/>
    <col min="15" max="15" width="8.55833333333333" style="8" customWidth="1"/>
    <col min="16" max="16" width="7" style="8" customWidth="1"/>
    <col min="17" max="17" width="11.1083333333333" style="8" customWidth="1"/>
    <col min="18" max="18" width="6.44166666666667" style="8" customWidth="1"/>
    <col min="19" max="19" width="8.66666666666667" style="8" customWidth="1"/>
    <col min="20" max="20" width="8.10833333333333" style="8" customWidth="1"/>
    <col min="21" max="21" width="9.775" style="8" customWidth="1"/>
    <col min="22" max="22" width="6.33333333333333" style="8" customWidth="1"/>
    <col min="23" max="23" width="8.44166666666667" style="8" customWidth="1"/>
    <col min="24" max="24" width="8.21666666666667" style="8" customWidth="1"/>
    <col min="25" max="25" width="7" style="9" customWidth="1"/>
    <col min="26" max="26" width="10.2166666666667" style="8" customWidth="1"/>
    <col min="27" max="27" width="8" style="10" customWidth="1"/>
    <col min="28" max="28" width="7.10833333333333" style="11" customWidth="1"/>
    <col min="29" max="30" width="8.88333333333333" style="11"/>
    <col min="31" max="32" width="8.88333333333333" style="12"/>
    <col min="33" max="16362" width="8.88333333333333" style="12" hidden="1" customWidth="1"/>
    <col min="16363" max="16384" width="8.88333333333333" style="12"/>
  </cols>
  <sheetData>
    <row r="1" ht="14.25" customHeight="1"/>
    <row r="2" s="1" customFormat="1" ht="36" customHeight="1" spans="1:30">
      <c r="A2" s="13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54"/>
      <c r="AD2" s="54"/>
    </row>
    <row r="3" s="2" customFormat="1" ht="30" customHeight="1" spans="1:28">
      <c r="A3" s="15" t="s">
        <v>1</v>
      </c>
      <c r="B3" s="16" t="s">
        <v>2</v>
      </c>
      <c r="C3" s="17"/>
      <c r="D3" s="18" t="s">
        <v>3</v>
      </c>
      <c r="E3" s="18" t="s">
        <v>4</v>
      </c>
      <c r="F3" s="18" t="s">
        <v>5</v>
      </c>
      <c r="G3" s="19" t="s">
        <v>6</v>
      </c>
      <c r="H3" s="19" t="s">
        <v>7</v>
      </c>
      <c r="I3" s="19" t="s">
        <v>8</v>
      </c>
      <c r="J3" s="34" t="s">
        <v>9</v>
      </c>
      <c r="K3" s="35"/>
      <c r="L3" s="35"/>
      <c r="M3" s="36"/>
      <c r="N3" s="37" t="s">
        <v>10</v>
      </c>
      <c r="O3" s="38"/>
      <c r="P3" s="38"/>
      <c r="Q3" s="47"/>
      <c r="R3" s="37" t="s">
        <v>10</v>
      </c>
      <c r="S3" s="38"/>
      <c r="T3" s="38"/>
      <c r="U3" s="48"/>
      <c r="V3" s="40" t="s">
        <v>11</v>
      </c>
      <c r="W3" s="40"/>
      <c r="X3" s="40"/>
      <c r="Y3" s="55" t="s">
        <v>12</v>
      </c>
      <c r="Z3" s="55" t="s">
        <v>13</v>
      </c>
      <c r="AA3" s="19" t="s">
        <v>14</v>
      </c>
      <c r="AB3" s="55" t="s">
        <v>15</v>
      </c>
    </row>
    <row r="4" s="2" customFormat="1" ht="35.1" customHeight="1" spans="1:28">
      <c r="A4" s="20"/>
      <c r="B4" s="21"/>
      <c r="C4" s="22"/>
      <c r="D4" s="20"/>
      <c r="E4" s="20"/>
      <c r="F4" s="20"/>
      <c r="G4" s="23"/>
      <c r="H4" s="23"/>
      <c r="I4" s="23"/>
      <c r="J4" s="39" t="s">
        <v>16</v>
      </c>
      <c r="K4" s="40" t="s">
        <v>17</v>
      </c>
      <c r="L4" s="39" t="s">
        <v>18</v>
      </c>
      <c r="M4" s="39" t="s">
        <v>19</v>
      </c>
      <c r="N4" s="40" t="s">
        <v>20</v>
      </c>
      <c r="O4" s="41" t="s">
        <v>21</v>
      </c>
      <c r="P4" s="41" t="s">
        <v>22</v>
      </c>
      <c r="Q4" s="39" t="s">
        <v>19</v>
      </c>
      <c r="R4" s="40" t="s">
        <v>20</v>
      </c>
      <c r="S4" s="41" t="s">
        <v>21</v>
      </c>
      <c r="T4" s="41" t="s">
        <v>22</v>
      </c>
      <c r="U4" s="49" t="s">
        <v>19</v>
      </c>
      <c r="V4" s="40" t="s">
        <v>20</v>
      </c>
      <c r="W4" s="40" t="s">
        <v>17</v>
      </c>
      <c r="X4" s="50" t="s">
        <v>23</v>
      </c>
      <c r="Y4" s="23"/>
      <c r="Z4" s="23"/>
      <c r="AA4" s="23"/>
      <c r="AB4" s="23"/>
    </row>
    <row r="5" s="83" customFormat="1" customHeight="1" spans="1:30">
      <c r="A5" s="85" t="s">
        <v>24</v>
      </c>
      <c r="B5" s="86">
        <v>1934039</v>
      </c>
      <c r="C5" s="86">
        <v>1934089</v>
      </c>
      <c r="D5" s="86">
        <f>(B5+C5)/2</f>
        <v>1934064</v>
      </c>
      <c r="E5" s="87" t="s">
        <v>25</v>
      </c>
      <c r="F5" s="88">
        <f>ABS(B5-C5)</f>
        <v>50</v>
      </c>
      <c r="G5" s="89">
        <v>10.5</v>
      </c>
      <c r="H5" s="88">
        <v>8</v>
      </c>
      <c r="I5" s="90">
        <f>F5*G5*H5/100</f>
        <v>42</v>
      </c>
      <c r="J5" s="91" t="s">
        <v>26</v>
      </c>
      <c r="K5" s="92">
        <v>1937000</v>
      </c>
      <c r="L5" s="93">
        <v>1</v>
      </c>
      <c r="M5" s="93">
        <v>0.5</v>
      </c>
      <c r="N5" s="94"/>
      <c r="O5" s="92"/>
      <c r="P5" s="92"/>
      <c r="Q5" s="93"/>
      <c r="R5" s="94"/>
      <c r="S5" s="92"/>
      <c r="T5" s="92"/>
      <c r="U5" s="93"/>
      <c r="V5" s="95" t="s">
        <v>27</v>
      </c>
      <c r="W5" s="96">
        <v>1922000</v>
      </c>
      <c r="X5" s="93">
        <v>1</v>
      </c>
      <c r="Y5" s="97">
        <f>ABS(K5-W5+D5-W5)/1000+L5+M5+Q5+U5+X5</f>
        <v>29.564</v>
      </c>
      <c r="Z5" s="97">
        <f>AA5*Y5</f>
        <v>2980.0512</v>
      </c>
      <c r="AA5" s="98">
        <f>I5*2.4</f>
        <v>100.8</v>
      </c>
      <c r="AB5" s="99"/>
      <c r="AC5" s="100"/>
      <c r="AD5" s="100"/>
    </row>
    <row r="6" s="84" customFormat="1" ht="21" customHeight="1" spans="1:28">
      <c r="A6" s="85" t="s">
        <v>24</v>
      </c>
      <c r="B6" s="86">
        <v>1938045</v>
      </c>
      <c r="C6" s="86">
        <v>1938095</v>
      </c>
      <c r="D6" s="86">
        <f>(B6+C6)/2</f>
        <v>1938070</v>
      </c>
      <c r="E6" s="87" t="s">
        <v>25</v>
      </c>
      <c r="F6" s="88">
        <f>ABS(B6-C6)</f>
        <v>50</v>
      </c>
      <c r="G6" s="89">
        <v>10.5</v>
      </c>
      <c r="H6" s="88">
        <v>8</v>
      </c>
      <c r="I6" s="90">
        <f>F6*G6*H6/100</f>
        <v>42</v>
      </c>
      <c r="J6" s="91" t="s">
        <v>26</v>
      </c>
      <c r="K6" s="92">
        <v>1937000</v>
      </c>
      <c r="L6" s="93">
        <v>1</v>
      </c>
      <c r="M6" s="93">
        <v>0.5</v>
      </c>
      <c r="N6" s="94"/>
      <c r="O6" s="92"/>
      <c r="P6" s="92"/>
      <c r="Q6" s="93"/>
      <c r="R6" s="94"/>
      <c r="S6" s="92"/>
      <c r="T6" s="92"/>
      <c r="U6" s="93"/>
      <c r="V6" s="95"/>
      <c r="W6" s="96"/>
      <c r="X6" s="93"/>
      <c r="Y6" s="97">
        <f>ABS(K6-W6+W6-D6)/1000+L6+M6+Q6+U6+X6</f>
        <v>2.57</v>
      </c>
      <c r="Z6" s="97">
        <f>AA6*Y6</f>
        <v>259.056</v>
      </c>
      <c r="AA6" s="98">
        <f>I6*2.4</f>
        <v>100.8</v>
      </c>
      <c r="AB6" s="99"/>
    </row>
    <row r="7" s="3" customFormat="1" ht="21" customHeight="1" spans="1:28">
      <c r="A7" s="24">
        <v>1</v>
      </c>
      <c r="B7" s="27">
        <v>1866973</v>
      </c>
      <c r="C7" s="27">
        <v>1867023</v>
      </c>
      <c r="D7" s="27">
        <f>(B7+C7)/2</f>
        <v>1866998</v>
      </c>
      <c r="E7" s="28" t="s">
        <v>28</v>
      </c>
      <c r="F7" s="29">
        <f>ABS(B7-C7)</f>
        <v>50</v>
      </c>
      <c r="G7" s="81">
        <v>10.5</v>
      </c>
      <c r="H7" s="29">
        <v>8</v>
      </c>
      <c r="I7" s="42">
        <f>F7*G7*H7/100</f>
        <v>42</v>
      </c>
      <c r="J7" s="43"/>
      <c r="K7" s="44"/>
      <c r="L7" s="45"/>
      <c r="M7" s="45"/>
      <c r="N7" s="46"/>
      <c r="O7" s="44"/>
      <c r="P7" s="44"/>
      <c r="Q7" s="45"/>
      <c r="R7" s="46"/>
      <c r="S7" s="44"/>
      <c r="T7" s="44"/>
      <c r="U7" s="45"/>
      <c r="V7" s="51"/>
      <c r="W7" s="53"/>
      <c r="X7" s="45"/>
      <c r="Y7" s="56">
        <f>ABS(K7-W7+D7-W7)/1000+L7+M7+Q7+U7+X7</f>
        <v>1866.998</v>
      </c>
      <c r="Z7" s="57">
        <f>AA7*Y7</f>
        <v>188193.3984</v>
      </c>
      <c r="AA7" s="72">
        <f>I7*2.4</f>
        <v>100.8</v>
      </c>
      <c r="AB7" s="59"/>
    </row>
    <row r="8" s="3" customFormat="1" ht="21" customHeight="1" spans="1:28">
      <c r="A8" s="24">
        <v>2</v>
      </c>
      <c r="B8" s="27">
        <v>1867023</v>
      </c>
      <c r="C8" s="27">
        <v>1867703</v>
      </c>
      <c r="D8" s="27">
        <f t="shared" ref="D8:D25" si="0">(B8+C8)/2</f>
        <v>1867363</v>
      </c>
      <c r="E8" s="28" t="s">
        <v>28</v>
      </c>
      <c r="F8" s="29">
        <f t="shared" ref="F8:F39" si="1">ABS(B8-C8)</f>
        <v>680</v>
      </c>
      <c r="G8" s="81">
        <v>8.92647058823529</v>
      </c>
      <c r="H8" s="29">
        <v>5</v>
      </c>
      <c r="I8" s="42">
        <f t="shared" ref="I8:I39" si="2">F8*G8*H8/100</f>
        <v>303.5</v>
      </c>
      <c r="J8" s="43"/>
      <c r="K8" s="44"/>
      <c r="L8" s="45"/>
      <c r="M8" s="45"/>
      <c r="N8" s="46"/>
      <c r="O8" s="44"/>
      <c r="P8" s="44"/>
      <c r="Q8" s="45"/>
      <c r="R8" s="46"/>
      <c r="S8" s="44"/>
      <c r="T8" s="44"/>
      <c r="U8" s="45"/>
      <c r="V8" s="51"/>
      <c r="W8" s="53"/>
      <c r="X8" s="45"/>
      <c r="Y8" s="56">
        <f t="shared" ref="Y8:Y33" si="3">ABS(K8-W8+D8-W8)/1000+L8+M8+Q8+U8+X8</f>
        <v>1867.363</v>
      </c>
      <c r="Z8" s="57">
        <f t="shared" ref="Z8:Z25" si="4">AA8*Y8</f>
        <v>1360187.2092</v>
      </c>
      <c r="AA8" s="72">
        <f t="shared" ref="AA8:AA25" si="5">I8*2.4</f>
        <v>728.4</v>
      </c>
      <c r="AB8" s="59"/>
    </row>
    <row r="9" s="3" customFormat="1" ht="21" customHeight="1" spans="1:28">
      <c r="A9" s="24">
        <v>3</v>
      </c>
      <c r="B9" s="27">
        <v>1867703</v>
      </c>
      <c r="C9" s="27">
        <v>1867753</v>
      </c>
      <c r="D9" s="27">
        <f t="shared" si="0"/>
        <v>1867728</v>
      </c>
      <c r="E9" s="28" t="s">
        <v>28</v>
      </c>
      <c r="F9" s="29">
        <f t="shared" si="1"/>
        <v>50</v>
      </c>
      <c r="G9" s="81">
        <v>10.5</v>
      </c>
      <c r="H9" s="29">
        <v>8</v>
      </c>
      <c r="I9" s="42">
        <f t="shared" si="2"/>
        <v>42</v>
      </c>
      <c r="J9" s="43"/>
      <c r="K9" s="44"/>
      <c r="L9" s="45"/>
      <c r="M9" s="45"/>
      <c r="N9" s="46"/>
      <c r="O9" s="44"/>
      <c r="P9" s="44"/>
      <c r="Q9" s="45"/>
      <c r="R9" s="46"/>
      <c r="S9" s="44"/>
      <c r="T9" s="44"/>
      <c r="U9" s="45"/>
      <c r="V9" s="51"/>
      <c r="W9" s="52"/>
      <c r="X9" s="45"/>
      <c r="Y9" s="56">
        <f t="shared" si="3"/>
        <v>1867.728</v>
      </c>
      <c r="Z9" s="57">
        <f t="shared" si="4"/>
        <v>188266.9824</v>
      </c>
      <c r="AA9" s="72">
        <f t="shared" si="5"/>
        <v>100.8</v>
      </c>
      <c r="AB9" s="59"/>
    </row>
    <row r="10" s="3" customFormat="1" ht="21" customHeight="1" spans="1:28">
      <c r="A10" s="24">
        <v>4</v>
      </c>
      <c r="B10" s="27">
        <v>1868214</v>
      </c>
      <c r="C10" s="27">
        <v>1868264</v>
      </c>
      <c r="D10" s="27">
        <f t="shared" si="0"/>
        <v>1868239</v>
      </c>
      <c r="E10" s="28" t="s">
        <v>28</v>
      </c>
      <c r="F10" s="29">
        <f t="shared" si="1"/>
        <v>50</v>
      </c>
      <c r="G10" s="81">
        <v>10.5</v>
      </c>
      <c r="H10" s="29">
        <v>8</v>
      </c>
      <c r="I10" s="42">
        <f t="shared" si="2"/>
        <v>42</v>
      </c>
      <c r="J10" s="43"/>
      <c r="K10" s="44"/>
      <c r="L10" s="45"/>
      <c r="M10" s="45"/>
      <c r="N10" s="46"/>
      <c r="O10" s="44"/>
      <c r="P10" s="44"/>
      <c r="Q10" s="45"/>
      <c r="R10" s="46"/>
      <c r="S10" s="44"/>
      <c r="T10" s="44"/>
      <c r="U10" s="45"/>
      <c r="V10" s="51"/>
      <c r="W10" s="52"/>
      <c r="X10" s="45"/>
      <c r="Y10" s="56">
        <f t="shared" si="3"/>
        <v>1868.239</v>
      </c>
      <c r="Z10" s="57">
        <f t="shared" si="4"/>
        <v>188318.4912</v>
      </c>
      <c r="AA10" s="72">
        <f t="shared" si="5"/>
        <v>100.8</v>
      </c>
      <c r="AB10" s="59"/>
    </row>
    <row r="11" s="3" customFormat="1" ht="21" customHeight="1" spans="1:28">
      <c r="A11" s="24">
        <v>5</v>
      </c>
      <c r="B11" s="27">
        <v>1868264</v>
      </c>
      <c r="C11" s="27">
        <v>1870518</v>
      </c>
      <c r="D11" s="27">
        <f t="shared" si="0"/>
        <v>1869391</v>
      </c>
      <c r="E11" s="28" t="s">
        <v>28</v>
      </c>
      <c r="F11" s="29">
        <f t="shared" si="1"/>
        <v>2254</v>
      </c>
      <c r="G11" s="81">
        <v>9.0161934338953</v>
      </c>
      <c r="H11" s="29">
        <v>5</v>
      </c>
      <c r="I11" s="42">
        <f t="shared" si="2"/>
        <v>1016.125</v>
      </c>
      <c r="J11" s="43"/>
      <c r="K11" s="44"/>
      <c r="L11" s="45"/>
      <c r="M11" s="45"/>
      <c r="N11" s="46"/>
      <c r="O11" s="44"/>
      <c r="P11" s="44"/>
      <c r="Q11" s="45"/>
      <c r="R11" s="46"/>
      <c r="S11" s="44"/>
      <c r="T11" s="44"/>
      <c r="U11" s="45"/>
      <c r="V11" s="51"/>
      <c r="W11" s="52"/>
      <c r="X11" s="45"/>
      <c r="Y11" s="56">
        <f t="shared" si="3"/>
        <v>1869.391</v>
      </c>
      <c r="Z11" s="57">
        <f t="shared" si="4"/>
        <v>4558883.8317</v>
      </c>
      <c r="AA11" s="72">
        <f t="shared" si="5"/>
        <v>2438.7</v>
      </c>
      <c r="AB11" s="59"/>
    </row>
    <row r="12" s="3" customFormat="1" ht="21" customHeight="1" spans="1:28">
      <c r="A12" s="24">
        <v>6</v>
      </c>
      <c r="B12" s="27">
        <v>1870518</v>
      </c>
      <c r="C12" s="27">
        <v>1870568</v>
      </c>
      <c r="D12" s="27">
        <f t="shared" si="0"/>
        <v>1870543</v>
      </c>
      <c r="E12" s="28" t="s">
        <v>28</v>
      </c>
      <c r="F12" s="29">
        <f t="shared" si="1"/>
        <v>50</v>
      </c>
      <c r="G12" s="81">
        <v>10.5</v>
      </c>
      <c r="H12" s="29">
        <v>8</v>
      </c>
      <c r="I12" s="42">
        <f t="shared" si="2"/>
        <v>42</v>
      </c>
      <c r="J12" s="43"/>
      <c r="K12" s="44"/>
      <c r="L12" s="45"/>
      <c r="M12" s="45"/>
      <c r="N12" s="46"/>
      <c r="O12" s="44"/>
      <c r="P12" s="44"/>
      <c r="Q12" s="45"/>
      <c r="R12" s="46"/>
      <c r="S12" s="44"/>
      <c r="T12" s="44"/>
      <c r="U12" s="45"/>
      <c r="V12" s="51"/>
      <c r="W12" s="52"/>
      <c r="X12" s="45"/>
      <c r="Y12" s="56">
        <f t="shared" si="3"/>
        <v>1870.543</v>
      </c>
      <c r="Z12" s="57">
        <f t="shared" si="4"/>
        <v>188550.7344</v>
      </c>
      <c r="AA12" s="72">
        <f t="shared" si="5"/>
        <v>100.8</v>
      </c>
      <c r="AB12" s="59"/>
    </row>
    <row r="13" s="3" customFormat="1" ht="21" customHeight="1" spans="1:28">
      <c r="A13" s="24">
        <v>7</v>
      </c>
      <c r="B13" s="27">
        <v>1872588</v>
      </c>
      <c r="C13" s="27">
        <v>1872638</v>
      </c>
      <c r="D13" s="27">
        <f t="shared" si="0"/>
        <v>1872613</v>
      </c>
      <c r="E13" s="28" t="s">
        <v>28</v>
      </c>
      <c r="F13" s="29">
        <f t="shared" si="1"/>
        <v>50</v>
      </c>
      <c r="G13" s="81">
        <v>10.5</v>
      </c>
      <c r="H13" s="29">
        <v>8</v>
      </c>
      <c r="I13" s="42">
        <f t="shared" si="2"/>
        <v>42</v>
      </c>
      <c r="J13" s="43"/>
      <c r="K13" s="44"/>
      <c r="L13" s="45"/>
      <c r="M13" s="45"/>
      <c r="N13" s="46"/>
      <c r="O13" s="44"/>
      <c r="P13" s="44"/>
      <c r="Q13" s="45"/>
      <c r="R13" s="46"/>
      <c r="S13" s="44"/>
      <c r="T13" s="44"/>
      <c r="U13" s="45"/>
      <c r="V13" s="51"/>
      <c r="W13" s="52"/>
      <c r="X13" s="45"/>
      <c r="Y13" s="56">
        <f t="shared" si="3"/>
        <v>1872.613</v>
      </c>
      <c r="Z13" s="57">
        <f t="shared" si="4"/>
        <v>188759.3904</v>
      </c>
      <c r="AA13" s="72">
        <f t="shared" si="5"/>
        <v>100.8</v>
      </c>
      <c r="AB13" s="59"/>
    </row>
    <row r="14" s="3" customFormat="1" ht="21" customHeight="1" spans="1:28">
      <c r="A14" s="24">
        <v>8</v>
      </c>
      <c r="B14" s="27">
        <v>1872638</v>
      </c>
      <c r="C14" s="27">
        <v>1875038</v>
      </c>
      <c r="D14" s="27">
        <f t="shared" si="0"/>
        <v>1873838</v>
      </c>
      <c r="E14" s="28" t="s">
        <v>28</v>
      </c>
      <c r="F14" s="29">
        <f t="shared" si="1"/>
        <v>2400</v>
      </c>
      <c r="G14" s="81">
        <v>9</v>
      </c>
      <c r="H14" s="29">
        <v>5</v>
      </c>
      <c r="I14" s="42">
        <f t="shared" si="2"/>
        <v>1080</v>
      </c>
      <c r="J14" s="43"/>
      <c r="K14" s="44"/>
      <c r="L14" s="45"/>
      <c r="M14" s="45"/>
      <c r="N14" s="46"/>
      <c r="O14" s="44"/>
      <c r="P14" s="44"/>
      <c r="Q14" s="45"/>
      <c r="R14" s="46"/>
      <c r="S14" s="44"/>
      <c r="T14" s="44"/>
      <c r="U14" s="45"/>
      <c r="V14" s="51"/>
      <c r="W14" s="52"/>
      <c r="X14" s="45"/>
      <c r="Y14" s="56">
        <f t="shared" si="3"/>
        <v>1873.838</v>
      </c>
      <c r="Z14" s="57">
        <f t="shared" si="4"/>
        <v>4856988.096</v>
      </c>
      <c r="AA14" s="72">
        <f t="shared" si="5"/>
        <v>2592</v>
      </c>
      <c r="AB14" s="59"/>
    </row>
    <row r="15" s="3" customFormat="1" ht="21" customHeight="1" spans="1:28">
      <c r="A15" s="24">
        <v>9</v>
      </c>
      <c r="B15" s="27">
        <v>1875038</v>
      </c>
      <c r="C15" s="27">
        <v>1875088</v>
      </c>
      <c r="D15" s="27">
        <f t="shared" si="0"/>
        <v>1875063</v>
      </c>
      <c r="E15" s="28" t="s">
        <v>28</v>
      </c>
      <c r="F15" s="29">
        <f t="shared" si="1"/>
        <v>50</v>
      </c>
      <c r="G15" s="81">
        <v>10.5</v>
      </c>
      <c r="H15" s="29">
        <v>8</v>
      </c>
      <c r="I15" s="42">
        <f t="shared" si="2"/>
        <v>42</v>
      </c>
      <c r="J15" s="43"/>
      <c r="K15" s="44"/>
      <c r="L15" s="45"/>
      <c r="M15" s="45"/>
      <c r="N15" s="46"/>
      <c r="O15" s="44"/>
      <c r="P15" s="44"/>
      <c r="Q15" s="45"/>
      <c r="R15" s="46"/>
      <c r="S15" s="44"/>
      <c r="T15" s="44"/>
      <c r="U15" s="45"/>
      <c r="V15" s="51"/>
      <c r="W15" s="52"/>
      <c r="X15" s="45"/>
      <c r="Y15" s="56">
        <f t="shared" si="3"/>
        <v>1875.063</v>
      </c>
      <c r="Z15" s="57">
        <f t="shared" si="4"/>
        <v>189006.3504</v>
      </c>
      <c r="AA15" s="72">
        <f t="shared" si="5"/>
        <v>100.8</v>
      </c>
      <c r="AB15" s="59"/>
    </row>
    <row r="16" s="3" customFormat="1" ht="21" customHeight="1" spans="1:28">
      <c r="A16" s="24">
        <v>10</v>
      </c>
      <c r="B16" s="27">
        <v>1881987</v>
      </c>
      <c r="C16" s="27">
        <v>1882037</v>
      </c>
      <c r="D16" s="27">
        <f t="shared" si="0"/>
        <v>1882012</v>
      </c>
      <c r="E16" s="28" t="s">
        <v>28</v>
      </c>
      <c r="F16" s="29">
        <f t="shared" si="1"/>
        <v>50</v>
      </c>
      <c r="G16" s="81">
        <v>10.5</v>
      </c>
      <c r="H16" s="29">
        <v>8</v>
      </c>
      <c r="I16" s="42">
        <f t="shared" si="2"/>
        <v>42</v>
      </c>
      <c r="J16" s="43"/>
      <c r="K16" s="44"/>
      <c r="L16" s="45"/>
      <c r="M16" s="45"/>
      <c r="N16" s="46"/>
      <c r="O16" s="44"/>
      <c r="P16" s="44"/>
      <c r="Q16" s="45"/>
      <c r="R16" s="46"/>
      <c r="S16" s="44"/>
      <c r="T16" s="44"/>
      <c r="U16" s="45"/>
      <c r="V16" s="51"/>
      <c r="W16" s="52"/>
      <c r="X16" s="45"/>
      <c r="Y16" s="56">
        <f t="shared" si="3"/>
        <v>1882.012</v>
      </c>
      <c r="Z16" s="57">
        <f t="shared" si="4"/>
        <v>189706.8096</v>
      </c>
      <c r="AA16" s="72">
        <f t="shared" si="5"/>
        <v>100.8</v>
      </c>
      <c r="AB16" s="59"/>
    </row>
    <row r="17" s="3" customFormat="1" ht="21" customHeight="1" spans="1:28">
      <c r="A17" s="24">
        <v>11</v>
      </c>
      <c r="B17" s="27">
        <v>1882037</v>
      </c>
      <c r="C17" s="27">
        <v>1882537</v>
      </c>
      <c r="D17" s="27">
        <f t="shared" si="0"/>
        <v>1882287</v>
      </c>
      <c r="E17" s="28" t="s">
        <v>28</v>
      </c>
      <c r="F17" s="29">
        <f t="shared" si="1"/>
        <v>500</v>
      </c>
      <c r="G17" s="81">
        <v>8.99</v>
      </c>
      <c r="H17" s="29">
        <v>5</v>
      </c>
      <c r="I17" s="42">
        <f t="shared" si="2"/>
        <v>224.75</v>
      </c>
      <c r="J17" s="43"/>
      <c r="K17" s="44"/>
      <c r="L17" s="45"/>
      <c r="M17" s="45"/>
      <c r="N17" s="46"/>
      <c r="O17" s="44"/>
      <c r="P17" s="44"/>
      <c r="Q17" s="45"/>
      <c r="R17" s="46"/>
      <c r="S17" s="44"/>
      <c r="T17" s="44"/>
      <c r="U17" s="45"/>
      <c r="V17" s="51"/>
      <c r="W17" s="52"/>
      <c r="X17" s="45"/>
      <c r="Y17" s="56">
        <f t="shared" si="3"/>
        <v>1882.287</v>
      </c>
      <c r="Z17" s="57">
        <f t="shared" si="4"/>
        <v>1015305.6078</v>
      </c>
      <c r="AA17" s="72">
        <f t="shared" si="5"/>
        <v>539.4</v>
      </c>
      <c r="AB17" s="59"/>
    </row>
    <row r="18" s="3" customFormat="1" ht="21" customHeight="1" spans="1:28">
      <c r="A18" s="24">
        <v>12</v>
      </c>
      <c r="B18" s="27">
        <v>1882537</v>
      </c>
      <c r="C18" s="27">
        <v>1882587</v>
      </c>
      <c r="D18" s="27">
        <f t="shared" si="0"/>
        <v>1882562</v>
      </c>
      <c r="E18" s="28" t="s">
        <v>28</v>
      </c>
      <c r="F18" s="29">
        <f t="shared" si="1"/>
        <v>50</v>
      </c>
      <c r="G18" s="81">
        <v>10.5</v>
      </c>
      <c r="H18" s="29">
        <v>8</v>
      </c>
      <c r="I18" s="42">
        <f t="shared" si="2"/>
        <v>42</v>
      </c>
      <c r="J18" s="43"/>
      <c r="K18" s="44"/>
      <c r="L18" s="45"/>
      <c r="M18" s="45"/>
      <c r="N18" s="46"/>
      <c r="O18" s="44"/>
      <c r="P18" s="44"/>
      <c r="Q18" s="45"/>
      <c r="R18" s="46"/>
      <c r="S18" s="44"/>
      <c r="T18" s="44"/>
      <c r="U18" s="45"/>
      <c r="V18" s="51"/>
      <c r="W18" s="52"/>
      <c r="X18" s="45"/>
      <c r="Y18" s="56">
        <f t="shared" si="3"/>
        <v>1882.562</v>
      </c>
      <c r="Z18" s="57">
        <f t="shared" si="4"/>
        <v>189762.2496</v>
      </c>
      <c r="AA18" s="72">
        <f t="shared" si="5"/>
        <v>100.8</v>
      </c>
      <c r="AB18" s="59"/>
    </row>
    <row r="19" s="3" customFormat="1" ht="21" customHeight="1" spans="1:28">
      <c r="A19" s="24">
        <v>13</v>
      </c>
      <c r="B19" s="27">
        <v>1890965</v>
      </c>
      <c r="C19" s="27">
        <v>1891015</v>
      </c>
      <c r="D19" s="27">
        <f t="shared" si="0"/>
        <v>1890990</v>
      </c>
      <c r="E19" s="28" t="s">
        <v>28</v>
      </c>
      <c r="F19" s="29">
        <f t="shared" si="1"/>
        <v>50</v>
      </c>
      <c r="G19" s="81">
        <v>10.5</v>
      </c>
      <c r="H19" s="29">
        <v>8</v>
      </c>
      <c r="I19" s="42">
        <f t="shared" si="2"/>
        <v>42</v>
      </c>
      <c r="J19" s="43"/>
      <c r="K19" s="44"/>
      <c r="L19" s="45"/>
      <c r="M19" s="45"/>
      <c r="N19" s="46"/>
      <c r="O19" s="44"/>
      <c r="P19" s="44"/>
      <c r="Q19" s="45"/>
      <c r="R19" s="46"/>
      <c r="S19" s="44"/>
      <c r="T19" s="44"/>
      <c r="U19" s="45"/>
      <c r="V19" s="51"/>
      <c r="W19" s="53"/>
      <c r="X19" s="45"/>
      <c r="Y19" s="56">
        <f t="shared" si="3"/>
        <v>1890.99</v>
      </c>
      <c r="Z19" s="57">
        <f t="shared" si="4"/>
        <v>190611.792</v>
      </c>
      <c r="AA19" s="72">
        <f t="shared" si="5"/>
        <v>100.8</v>
      </c>
      <c r="AB19" s="59"/>
    </row>
    <row r="20" s="3" customFormat="1" ht="21" customHeight="1" spans="1:28">
      <c r="A20" s="24">
        <v>14</v>
      </c>
      <c r="B20" s="27">
        <v>1891015</v>
      </c>
      <c r="C20" s="27">
        <v>1891939</v>
      </c>
      <c r="D20" s="27">
        <f t="shared" si="0"/>
        <v>1891477</v>
      </c>
      <c r="E20" s="28" t="s">
        <v>28</v>
      </c>
      <c r="F20" s="29">
        <f t="shared" si="1"/>
        <v>924</v>
      </c>
      <c r="G20" s="81">
        <v>9.00974025974026</v>
      </c>
      <c r="H20" s="29">
        <v>5</v>
      </c>
      <c r="I20" s="42">
        <f t="shared" si="2"/>
        <v>416.25</v>
      </c>
      <c r="J20" s="43"/>
      <c r="K20" s="44"/>
      <c r="L20" s="45"/>
      <c r="M20" s="45"/>
      <c r="N20" s="46"/>
      <c r="O20" s="44"/>
      <c r="P20" s="44"/>
      <c r="Q20" s="45"/>
      <c r="R20" s="46"/>
      <c r="S20" s="44"/>
      <c r="T20" s="44"/>
      <c r="U20" s="45"/>
      <c r="V20" s="51"/>
      <c r="W20" s="53"/>
      <c r="X20" s="45"/>
      <c r="Y20" s="56">
        <f t="shared" si="3"/>
        <v>1891.477</v>
      </c>
      <c r="Z20" s="57">
        <f t="shared" si="4"/>
        <v>1889585.523</v>
      </c>
      <c r="AA20" s="72">
        <f t="shared" si="5"/>
        <v>999</v>
      </c>
      <c r="AB20" s="59"/>
    </row>
    <row r="21" s="3" customFormat="1" ht="21" customHeight="1" spans="1:28">
      <c r="A21" s="24">
        <v>15</v>
      </c>
      <c r="B21" s="27">
        <v>1891939</v>
      </c>
      <c r="C21" s="27">
        <v>1891989</v>
      </c>
      <c r="D21" s="27">
        <f t="shared" si="0"/>
        <v>1891964</v>
      </c>
      <c r="E21" s="28" t="s">
        <v>28</v>
      </c>
      <c r="F21" s="29">
        <f t="shared" si="1"/>
        <v>50</v>
      </c>
      <c r="G21" s="81">
        <v>10.5</v>
      </c>
      <c r="H21" s="29">
        <v>8</v>
      </c>
      <c r="I21" s="42">
        <f t="shared" si="2"/>
        <v>42</v>
      </c>
      <c r="J21" s="43"/>
      <c r="K21" s="44"/>
      <c r="L21" s="45"/>
      <c r="M21" s="45"/>
      <c r="N21" s="46"/>
      <c r="O21" s="44"/>
      <c r="P21" s="44"/>
      <c r="Q21" s="45"/>
      <c r="R21" s="46"/>
      <c r="S21" s="44"/>
      <c r="T21" s="44"/>
      <c r="U21" s="45"/>
      <c r="V21" s="51"/>
      <c r="W21" s="53"/>
      <c r="X21" s="45"/>
      <c r="Y21" s="56">
        <f t="shared" si="3"/>
        <v>1891.964</v>
      </c>
      <c r="Z21" s="57">
        <f t="shared" si="4"/>
        <v>190709.9712</v>
      </c>
      <c r="AA21" s="72">
        <f t="shared" si="5"/>
        <v>100.8</v>
      </c>
      <c r="AB21" s="59"/>
    </row>
    <row r="22" s="3" customFormat="1" ht="21" customHeight="1" spans="1:28">
      <c r="A22" s="24">
        <v>16</v>
      </c>
      <c r="B22" s="27">
        <v>1894175</v>
      </c>
      <c r="C22" s="27">
        <v>1894225</v>
      </c>
      <c r="D22" s="27">
        <f t="shared" si="0"/>
        <v>1894200</v>
      </c>
      <c r="E22" s="28" t="s">
        <v>28</v>
      </c>
      <c r="F22" s="29">
        <f t="shared" si="1"/>
        <v>50</v>
      </c>
      <c r="G22" s="81">
        <v>10.5</v>
      </c>
      <c r="H22" s="29">
        <v>8</v>
      </c>
      <c r="I22" s="42">
        <f t="shared" si="2"/>
        <v>42</v>
      </c>
      <c r="J22" s="43"/>
      <c r="K22" s="44"/>
      <c r="L22" s="45"/>
      <c r="M22" s="45"/>
      <c r="N22" s="46"/>
      <c r="O22" s="44"/>
      <c r="P22" s="44"/>
      <c r="Q22" s="45"/>
      <c r="R22" s="46"/>
      <c r="S22" s="44"/>
      <c r="T22" s="44"/>
      <c r="U22" s="45"/>
      <c r="V22" s="51"/>
      <c r="W22" s="53"/>
      <c r="X22" s="45"/>
      <c r="Y22" s="56">
        <f t="shared" si="3"/>
        <v>1894.2</v>
      </c>
      <c r="Z22" s="57">
        <f t="shared" si="4"/>
        <v>190935.36</v>
      </c>
      <c r="AA22" s="72">
        <f t="shared" si="5"/>
        <v>100.8</v>
      </c>
      <c r="AB22" s="59"/>
    </row>
    <row r="23" s="3" customFormat="1" ht="21" customHeight="1" spans="1:28">
      <c r="A23" s="24">
        <v>17</v>
      </c>
      <c r="B23" s="27">
        <v>1894225</v>
      </c>
      <c r="C23" s="27">
        <v>1895202</v>
      </c>
      <c r="D23" s="27">
        <f t="shared" si="0"/>
        <v>1894713.5</v>
      </c>
      <c r="E23" s="28" t="s">
        <v>28</v>
      </c>
      <c r="F23" s="29">
        <f t="shared" si="1"/>
        <v>977</v>
      </c>
      <c r="G23" s="81">
        <v>8.9957011258956</v>
      </c>
      <c r="H23" s="29">
        <v>5</v>
      </c>
      <c r="I23" s="42">
        <f t="shared" si="2"/>
        <v>439.44</v>
      </c>
      <c r="J23" s="43"/>
      <c r="K23" s="44"/>
      <c r="L23" s="45"/>
      <c r="M23" s="45"/>
      <c r="N23" s="46"/>
      <c r="O23" s="44"/>
      <c r="P23" s="44"/>
      <c r="Q23" s="45"/>
      <c r="R23" s="46"/>
      <c r="S23" s="44"/>
      <c r="T23" s="44"/>
      <c r="U23" s="45"/>
      <c r="V23" s="51"/>
      <c r="W23" s="53"/>
      <c r="X23" s="45"/>
      <c r="Y23" s="56">
        <f t="shared" si="3"/>
        <v>1894.7135</v>
      </c>
      <c r="Z23" s="57">
        <f t="shared" si="4"/>
        <v>1998270.961056</v>
      </c>
      <c r="AA23" s="72">
        <f t="shared" si="5"/>
        <v>1054.656</v>
      </c>
      <c r="AB23" s="59"/>
    </row>
    <row r="24" s="3" customFormat="1" ht="21" customHeight="1" spans="1:28">
      <c r="A24" s="24">
        <v>18</v>
      </c>
      <c r="B24" s="27">
        <v>1895202</v>
      </c>
      <c r="C24" s="27">
        <v>1895252</v>
      </c>
      <c r="D24" s="27">
        <f t="shared" si="0"/>
        <v>1895227</v>
      </c>
      <c r="E24" s="28" t="s">
        <v>28</v>
      </c>
      <c r="F24" s="29">
        <f t="shared" si="1"/>
        <v>50</v>
      </c>
      <c r="G24" s="81">
        <v>10.5</v>
      </c>
      <c r="H24" s="29">
        <v>8</v>
      </c>
      <c r="I24" s="42">
        <f t="shared" si="2"/>
        <v>42</v>
      </c>
      <c r="J24" s="43"/>
      <c r="K24" s="44"/>
      <c r="L24" s="45"/>
      <c r="M24" s="45"/>
      <c r="N24" s="46"/>
      <c r="O24" s="44"/>
      <c r="P24" s="44"/>
      <c r="Q24" s="45"/>
      <c r="R24" s="46"/>
      <c r="S24" s="44"/>
      <c r="T24" s="44"/>
      <c r="U24" s="45"/>
      <c r="V24" s="51"/>
      <c r="W24" s="53"/>
      <c r="X24" s="45"/>
      <c r="Y24" s="56">
        <f t="shared" si="3"/>
        <v>1895.227</v>
      </c>
      <c r="Z24" s="57">
        <f t="shared" si="4"/>
        <v>191038.8816</v>
      </c>
      <c r="AA24" s="72">
        <f t="shared" si="5"/>
        <v>100.8</v>
      </c>
      <c r="AB24" s="59"/>
    </row>
    <row r="25" s="3" customFormat="1" ht="21" customHeight="1" spans="1:28">
      <c r="A25" s="24">
        <v>19</v>
      </c>
      <c r="B25" s="27">
        <v>1895447</v>
      </c>
      <c r="C25" s="27">
        <v>1895497</v>
      </c>
      <c r="D25" s="27">
        <f t="shared" si="0"/>
        <v>1895472</v>
      </c>
      <c r="E25" s="28" t="s">
        <v>28</v>
      </c>
      <c r="F25" s="29">
        <f t="shared" si="1"/>
        <v>50</v>
      </c>
      <c r="G25" s="81">
        <v>10.5</v>
      </c>
      <c r="H25" s="29">
        <v>8</v>
      </c>
      <c r="I25" s="42">
        <f t="shared" si="2"/>
        <v>42</v>
      </c>
      <c r="J25" s="43"/>
      <c r="K25" s="44"/>
      <c r="L25" s="45"/>
      <c r="M25" s="45"/>
      <c r="N25" s="46"/>
      <c r="O25" s="44"/>
      <c r="P25" s="44"/>
      <c r="Q25" s="45"/>
      <c r="R25" s="46"/>
      <c r="S25" s="44"/>
      <c r="T25" s="44"/>
      <c r="U25" s="45"/>
      <c r="V25" s="51"/>
      <c r="W25" s="53"/>
      <c r="X25" s="45"/>
      <c r="Y25" s="56">
        <f t="shared" si="3"/>
        <v>1895.472</v>
      </c>
      <c r="Z25" s="57">
        <f t="shared" si="4"/>
        <v>191063.5776</v>
      </c>
      <c r="AA25" s="72">
        <f t="shared" si="5"/>
        <v>100.8</v>
      </c>
      <c r="AB25" s="59"/>
    </row>
    <row r="26" s="3" customFormat="1" ht="21" customHeight="1" spans="1:28">
      <c r="A26" s="24">
        <v>20</v>
      </c>
      <c r="B26" s="27">
        <v>1895497</v>
      </c>
      <c r="C26" s="27">
        <v>1897157</v>
      </c>
      <c r="D26" s="27">
        <f t="shared" ref="D26:D57" si="6">(B26+C26)/2</f>
        <v>1896327</v>
      </c>
      <c r="E26" s="28" t="s">
        <v>28</v>
      </c>
      <c r="F26" s="29">
        <f t="shared" si="1"/>
        <v>1660</v>
      </c>
      <c r="G26" s="81">
        <v>8.96686746987952</v>
      </c>
      <c r="H26" s="29">
        <v>5</v>
      </c>
      <c r="I26" s="42">
        <f t="shared" si="2"/>
        <v>744.25</v>
      </c>
      <c r="J26" s="43"/>
      <c r="K26" s="44"/>
      <c r="L26" s="45"/>
      <c r="M26" s="45"/>
      <c r="N26" s="46"/>
      <c r="O26" s="44"/>
      <c r="P26" s="44"/>
      <c r="Q26" s="45"/>
      <c r="R26" s="46"/>
      <c r="S26" s="44"/>
      <c r="T26" s="44"/>
      <c r="U26" s="45"/>
      <c r="V26" s="51"/>
      <c r="W26" s="53"/>
      <c r="X26" s="45"/>
      <c r="Y26" s="56">
        <f t="shared" si="3"/>
        <v>1896.327</v>
      </c>
      <c r="Z26" s="57">
        <f t="shared" ref="Z26:Z57" si="7">AA26*Y26</f>
        <v>3387219.2874</v>
      </c>
      <c r="AA26" s="72">
        <f t="shared" ref="AA26:AA57" si="8">I26*2.4</f>
        <v>1786.2</v>
      </c>
      <c r="AB26" s="59"/>
    </row>
    <row r="27" s="3" customFormat="1" ht="21" customHeight="1" spans="1:28">
      <c r="A27" s="24">
        <v>21</v>
      </c>
      <c r="B27" s="27">
        <v>1897157</v>
      </c>
      <c r="C27" s="27">
        <v>1897207</v>
      </c>
      <c r="D27" s="27">
        <f t="shared" si="6"/>
        <v>1897182</v>
      </c>
      <c r="E27" s="28" t="s">
        <v>28</v>
      </c>
      <c r="F27" s="29">
        <f t="shared" si="1"/>
        <v>50</v>
      </c>
      <c r="G27" s="81">
        <v>10.5</v>
      </c>
      <c r="H27" s="29">
        <v>8</v>
      </c>
      <c r="I27" s="42">
        <f t="shared" si="2"/>
        <v>42</v>
      </c>
      <c r="J27" s="43"/>
      <c r="K27" s="44"/>
      <c r="L27" s="45"/>
      <c r="M27" s="45"/>
      <c r="N27" s="46"/>
      <c r="O27" s="44"/>
      <c r="P27" s="44"/>
      <c r="Q27" s="45"/>
      <c r="R27" s="46"/>
      <c r="S27" s="44"/>
      <c r="T27" s="44"/>
      <c r="U27" s="45"/>
      <c r="V27" s="51"/>
      <c r="W27" s="53"/>
      <c r="X27" s="45"/>
      <c r="Y27" s="56">
        <f t="shared" si="3"/>
        <v>1897.182</v>
      </c>
      <c r="Z27" s="57">
        <f t="shared" si="7"/>
        <v>191235.9456</v>
      </c>
      <c r="AA27" s="72">
        <f t="shared" si="8"/>
        <v>100.8</v>
      </c>
      <c r="AB27" s="59"/>
    </row>
    <row r="28" s="3" customFormat="1" ht="21" customHeight="1" spans="1:28">
      <c r="A28" s="24">
        <v>22</v>
      </c>
      <c r="B28" s="27">
        <v>1904412</v>
      </c>
      <c r="C28" s="27">
        <v>1904462</v>
      </c>
      <c r="D28" s="27">
        <f t="shared" si="6"/>
        <v>1904437</v>
      </c>
      <c r="E28" s="28" t="s">
        <v>28</v>
      </c>
      <c r="F28" s="29">
        <f t="shared" si="1"/>
        <v>50</v>
      </c>
      <c r="G28" s="81">
        <v>10.5</v>
      </c>
      <c r="H28" s="29">
        <v>8</v>
      </c>
      <c r="I28" s="42">
        <f t="shared" si="2"/>
        <v>42</v>
      </c>
      <c r="J28" s="43"/>
      <c r="K28" s="44"/>
      <c r="L28" s="45"/>
      <c r="M28" s="45"/>
      <c r="N28" s="46"/>
      <c r="O28" s="44"/>
      <c r="P28" s="44"/>
      <c r="Q28" s="45"/>
      <c r="R28" s="46"/>
      <c r="S28" s="44"/>
      <c r="T28" s="44"/>
      <c r="U28" s="45"/>
      <c r="V28" s="51"/>
      <c r="W28" s="52"/>
      <c r="X28" s="45"/>
      <c r="Y28" s="56">
        <f t="shared" si="3"/>
        <v>1904.437</v>
      </c>
      <c r="Z28" s="57">
        <f t="shared" si="7"/>
        <v>191967.2496</v>
      </c>
      <c r="AA28" s="72">
        <f t="shared" si="8"/>
        <v>100.8</v>
      </c>
      <c r="AB28" s="59"/>
    </row>
    <row r="29" s="3" customFormat="1" ht="21" customHeight="1" spans="1:28">
      <c r="A29" s="24">
        <v>23</v>
      </c>
      <c r="B29" s="27">
        <v>1904462</v>
      </c>
      <c r="C29" s="27">
        <v>1906242</v>
      </c>
      <c r="D29" s="27">
        <f t="shared" si="6"/>
        <v>1905352</v>
      </c>
      <c r="E29" s="28" t="s">
        <v>28</v>
      </c>
      <c r="F29" s="29">
        <f t="shared" si="1"/>
        <v>1780</v>
      </c>
      <c r="G29" s="81">
        <v>9.01966292134832</v>
      </c>
      <c r="H29" s="29">
        <v>5</v>
      </c>
      <c r="I29" s="42">
        <f t="shared" si="2"/>
        <v>802.75</v>
      </c>
      <c r="J29" s="43"/>
      <c r="K29" s="44"/>
      <c r="L29" s="45"/>
      <c r="M29" s="45"/>
      <c r="N29" s="46"/>
      <c r="O29" s="44"/>
      <c r="P29" s="44"/>
      <c r="Q29" s="45"/>
      <c r="R29" s="46"/>
      <c r="S29" s="44"/>
      <c r="T29" s="44"/>
      <c r="U29" s="45"/>
      <c r="V29" s="51"/>
      <c r="W29" s="52"/>
      <c r="X29" s="45"/>
      <c r="Y29" s="56">
        <f t="shared" si="3"/>
        <v>1905.352</v>
      </c>
      <c r="Z29" s="57">
        <f t="shared" si="7"/>
        <v>3670851.1632</v>
      </c>
      <c r="AA29" s="72">
        <f t="shared" si="8"/>
        <v>1926.6</v>
      </c>
      <c r="AB29" s="59"/>
    </row>
    <row r="30" s="3" customFormat="1" ht="21" customHeight="1" spans="1:28">
      <c r="A30" s="24">
        <v>24</v>
      </c>
      <c r="B30" s="27">
        <v>1906242</v>
      </c>
      <c r="C30" s="27">
        <v>1906292</v>
      </c>
      <c r="D30" s="27">
        <f t="shared" si="6"/>
        <v>1906267</v>
      </c>
      <c r="E30" s="28" t="s">
        <v>28</v>
      </c>
      <c r="F30" s="29">
        <f t="shared" si="1"/>
        <v>50</v>
      </c>
      <c r="G30" s="81">
        <v>10.5</v>
      </c>
      <c r="H30" s="29">
        <v>8</v>
      </c>
      <c r="I30" s="42">
        <f t="shared" si="2"/>
        <v>42</v>
      </c>
      <c r="J30" s="43"/>
      <c r="K30" s="44"/>
      <c r="L30" s="45"/>
      <c r="M30" s="45"/>
      <c r="N30" s="46"/>
      <c r="O30" s="44"/>
      <c r="P30" s="44"/>
      <c r="Q30" s="45"/>
      <c r="R30" s="46"/>
      <c r="S30" s="44"/>
      <c r="T30" s="44"/>
      <c r="U30" s="45"/>
      <c r="V30" s="51"/>
      <c r="W30" s="52"/>
      <c r="X30" s="45"/>
      <c r="Y30" s="56">
        <f t="shared" si="3"/>
        <v>1906.267</v>
      </c>
      <c r="Z30" s="57">
        <f t="shared" si="7"/>
        <v>192151.7136</v>
      </c>
      <c r="AA30" s="72">
        <f t="shared" si="8"/>
        <v>100.8</v>
      </c>
      <c r="AB30" s="59"/>
    </row>
    <row r="31" s="3" customFormat="1" ht="21" customHeight="1" spans="1:28">
      <c r="A31" s="24">
        <v>25</v>
      </c>
      <c r="B31" s="27">
        <v>1911796</v>
      </c>
      <c r="C31" s="27">
        <v>1911846</v>
      </c>
      <c r="D31" s="27">
        <f t="shared" si="6"/>
        <v>1911821</v>
      </c>
      <c r="E31" s="28" t="s">
        <v>28</v>
      </c>
      <c r="F31" s="29">
        <f t="shared" si="1"/>
        <v>50</v>
      </c>
      <c r="G31" s="81">
        <v>10.5</v>
      </c>
      <c r="H31" s="29">
        <v>8</v>
      </c>
      <c r="I31" s="42">
        <f t="shared" si="2"/>
        <v>42</v>
      </c>
      <c r="J31" s="43"/>
      <c r="K31" s="44"/>
      <c r="L31" s="45"/>
      <c r="M31" s="45"/>
      <c r="N31" s="46"/>
      <c r="O31" s="44"/>
      <c r="P31" s="44"/>
      <c r="Q31" s="45"/>
      <c r="R31" s="46"/>
      <c r="S31" s="44"/>
      <c r="T31" s="44"/>
      <c r="U31" s="45"/>
      <c r="V31" s="51"/>
      <c r="W31" s="52"/>
      <c r="X31" s="45"/>
      <c r="Y31" s="56">
        <f t="shared" si="3"/>
        <v>1911.821</v>
      </c>
      <c r="Z31" s="57">
        <f t="shared" si="7"/>
        <v>192711.5568</v>
      </c>
      <c r="AA31" s="72">
        <f t="shared" si="8"/>
        <v>100.8</v>
      </c>
      <c r="AB31" s="59"/>
    </row>
    <row r="32" s="3" customFormat="1" ht="21" customHeight="1" spans="1:28">
      <c r="A32" s="24">
        <v>26</v>
      </c>
      <c r="B32" s="27">
        <v>1911846</v>
      </c>
      <c r="C32" s="27">
        <v>1915178</v>
      </c>
      <c r="D32" s="27">
        <f t="shared" si="6"/>
        <v>1913512</v>
      </c>
      <c r="E32" s="28" t="s">
        <v>28</v>
      </c>
      <c r="F32" s="29">
        <f t="shared" si="1"/>
        <v>3332</v>
      </c>
      <c r="G32" s="81">
        <v>9.00210084033614</v>
      </c>
      <c r="H32" s="29">
        <v>5</v>
      </c>
      <c r="I32" s="42">
        <f t="shared" si="2"/>
        <v>1499.75</v>
      </c>
      <c r="J32" s="43"/>
      <c r="K32" s="44"/>
      <c r="L32" s="45"/>
      <c r="M32" s="45"/>
      <c r="N32" s="46"/>
      <c r="O32" s="44"/>
      <c r="P32" s="44"/>
      <c r="Q32" s="45"/>
      <c r="R32" s="46"/>
      <c r="S32" s="44"/>
      <c r="T32" s="44"/>
      <c r="U32" s="45"/>
      <c r="V32" s="51"/>
      <c r="W32" s="52"/>
      <c r="X32" s="45"/>
      <c r="Y32" s="56">
        <f t="shared" si="3"/>
        <v>1913.512</v>
      </c>
      <c r="Z32" s="57">
        <f t="shared" si="7"/>
        <v>6887495.0928</v>
      </c>
      <c r="AA32" s="72">
        <f t="shared" si="8"/>
        <v>3599.4</v>
      </c>
      <c r="AB32" s="59"/>
    </row>
    <row r="33" s="3" customFormat="1" ht="21" customHeight="1" spans="1:28">
      <c r="A33" s="24">
        <v>27</v>
      </c>
      <c r="B33" s="27">
        <v>1915178</v>
      </c>
      <c r="C33" s="27">
        <v>1915228</v>
      </c>
      <c r="D33" s="27">
        <f t="shared" si="6"/>
        <v>1915203</v>
      </c>
      <c r="E33" s="28" t="s">
        <v>28</v>
      </c>
      <c r="F33" s="29">
        <f t="shared" si="1"/>
        <v>50</v>
      </c>
      <c r="G33" s="81">
        <v>10.5</v>
      </c>
      <c r="H33" s="29">
        <v>8</v>
      </c>
      <c r="I33" s="42">
        <f t="shared" si="2"/>
        <v>42</v>
      </c>
      <c r="J33" s="43"/>
      <c r="K33" s="44"/>
      <c r="L33" s="45"/>
      <c r="M33" s="45"/>
      <c r="N33" s="46"/>
      <c r="O33" s="44"/>
      <c r="P33" s="44"/>
      <c r="Q33" s="45"/>
      <c r="R33" s="46"/>
      <c r="S33" s="44"/>
      <c r="T33" s="44"/>
      <c r="U33" s="45"/>
      <c r="V33" s="51"/>
      <c r="W33" s="52"/>
      <c r="X33" s="45"/>
      <c r="Y33" s="56">
        <f t="shared" si="3"/>
        <v>1915.203</v>
      </c>
      <c r="Z33" s="57">
        <f t="shared" si="7"/>
        <v>193052.4624</v>
      </c>
      <c r="AA33" s="72">
        <f t="shared" si="8"/>
        <v>100.8</v>
      </c>
      <c r="AB33" s="59"/>
    </row>
    <row r="34" s="3" customFormat="1" ht="21" customHeight="1" spans="1:28">
      <c r="A34" s="24">
        <v>28</v>
      </c>
      <c r="B34" s="27">
        <v>1931161</v>
      </c>
      <c r="C34" s="27">
        <v>1931211</v>
      </c>
      <c r="D34" s="27">
        <f t="shared" si="6"/>
        <v>1931186</v>
      </c>
      <c r="E34" s="28" t="s">
        <v>28</v>
      </c>
      <c r="F34" s="29">
        <f t="shared" si="1"/>
        <v>50</v>
      </c>
      <c r="G34" s="81">
        <v>10.5</v>
      </c>
      <c r="H34" s="29">
        <v>8</v>
      </c>
      <c r="I34" s="42">
        <f t="shared" si="2"/>
        <v>42</v>
      </c>
      <c r="J34" s="43"/>
      <c r="K34" s="44"/>
      <c r="L34" s="45"/>
      <c r="M34" s="45"/>
      <c r="N34" s="46"/>
      <c r="O34" s="44"/>
      <c r="P34" s="44"/>
      <c r="Q34" s="45"/>
      <c r="R34" s="46"/>
      <c r="S34" s="44"/>
      <c r="T34" s="44"/>
      <c r="U34" s="45"/>
      <c r="V34" s="51"/>
      <c r="W34" s="53"/>
      <c r="X34" s="45"/>
      <c r="Y34" s="56">
        <f t="shared" ref="Y32:Y48" si="9">ABS(K34-W34+W34-D34)/1000+L34+M34+Q34+U34+X34</f>
        <v>1931.186</v>
      </c>
      <c r="Z34" s="57">
        <f t="shared" si="7"/>
        <v>194663.5488</v>
      </c>
      <c r="AA34" s="72">
        <f t="shared" si="8"/>
        <v>100.8</v>
      </c>
      <c r="AB34" s="59"/>
    </row>
    <row r="35" s="3" customFormat="1" ht="21" customHeight="1" spans="1:28">
      <c r="A35" s="24">
        <v>29</v>
      </c>
      <c r="B35" s="27">
        <v>1931211</v>
      </c>
      <c r="C35" s="27">
        <v>1932551</v>
      </c>
      <c r="D35" s="27">
        <f t="shared" si="6"/>
        <v>1931881</v>
      </c>
      <c r="E35" s="28" t="s">
        <v>28</v>
      </c>
      <c r="F35" s="29">
        <f t="shared" si="1"/>
        <v>1340</v>
      </c>
      <c r="G35" s="81">
        <v>9.01865671641791</v>
      </c>
      <c r="H35" s="29">
        <v>5</v>
      </c>
      <c r="I35" s="42">
        <f t="shared" si="2"/>
        <v>604.25</v>
      </c>
      <c r="J35" s="43"/>
      <c r="K35" s="44"/>
      <c r="L35" s="45"/>
      <c r="M35" s="45"/>
      <c r="N35" s="46"/>
      <c r="O35" s="44"/>
      <c r="P35" s="44"/>
      <c r="Q35" s="45"/>
      <c r="R35" s="46"/>
      <c r="S35" s="44"/>
      <c r="T35" s="44"/>
      <c r="U35" s="45"/>
      <c r="V35" s="51"/>
      <c r="W35" s="53"/>
      <c r="X35" s="45"/>
      <c r="Y35" s="56">
        <f t="shared" si="9"/>
        <v>1931.881</v>
      </c>
      <c r="Z35" s="57">
        <f t="shared" si="7"/>
        <v>2801613.8262</v>
      </c>
      <c r="AA35" s="72">
        <f t="shared" si="8"/>
        <v>1450.2</v>
      </c>
      <c r="AB35" s="59"/>
    </row>
    <row r="36" s="3" customFormat="1" ht="21" customHeight="1" spans="1:28">
      <c r="A36" s="24">
        <v>30</v>
      </c>
      <c r="B36" s="27">
        <v>1932551</v>
      </c>
      <c r="C36" s="27">
        <v>1932601</v>
      </c>
      <c r="D36" s="27">
        <f t="shared" si="6"/>
        <v>1932576</v>
      </c>
      <c r="E36" s="28" t="s">
        <v>28</v>
      </c>
      <c r="F36" s="29">
        <f t="shared" si="1"/>
        <v>50</v>
      </c>
      <c r="G36" s="81">
        <v>10.5</v>
      </c>
      <c r="H36" s="29">
        <v>8</v>
      </c>
      <c r="I36" s="42">
        <f t="shared" si="2"/>
        <v>42</v>
      </c>
      <c r="J36" s="43"/>
      <c r="K36" s="44"/>
      <c r="L36" s="45"/>
      <c r="M36" s="45"/>
      <c r="N36" s="46"/>
      <c r="O36" s="44"/>
      <c r="P36" s="44"/>
      <c r="Q36" s="45"/>
      <c r="R36" s="46"/>
      <c r="S36" s="44"/>
      <c r="T36" s="44"/>
      <c r="U36" s="45"/>
      <c r="V36" s="51"/>
      <c r="W36" s="53"/>
      <c r="X36" s="45"/>
      <c r="Y36" s="56">
        <f t="shared" si="9"/>
        <v>1932.576</v>
      </c>
      <c r="Z36" s="57">
        <f t="shared" si="7"/>
        <v>194803.6608</v>
      </c>
      <c r="AA36" s="72">
        <f t="shared" si="8"/>
        <v>100.8</v>
      </c>
      <c r="AB36" s="59"/>
    </row>
    <row r="37" s="3" customFormat="1" ht="21" customHeight="1" spans="1:28">
      <c r="A37" s="24">
        <v>31</v>
      </c>
      <c r="B37" s="27">
        <v>1933485</v>
      </c>
      <c r="C37" s="27">
        <v>1933535</v>
      </c>
      <c r="D37" s="27">
        <f t="shared" si="6"/>
        <v>1933510</v>
      </c>
      <c r="E37" s="28" t="s">
        <v>28</v>
      </c>
      <c r="F37" s="29">
        <f t="shared" si="1"/>
        <v>50</v>
      </c>
      <c r="G37" s="81">
        <v>10.5</v>
      </c>
      <c r="H37" s="29">
        <v>8</v>
      </c>
      <c r="I37" s="42">
        <f t="shared" si="2"/>
        <v>42</v>
      </c>
      <c r="J37" s="43"/>
      <c r="K37" s="44"/>
      <c r="L37" s="45"/>
      <c r="M37" s="45"/>
      <c r="N37" s="46"/>
      <c r="O37" s="44"/>
      <c r="P37" s="44"/>
      <c r="Q37" s="45"/>
      <c r="R37" s="46"/>
      <c r="S37" s="44"/>
      <c r="T37" s="44"/>
      <c r="U37" s="45"/>
      <c r="V37" s="51"/>
      <c r="W37" s="53"/>
      <c r="X37" s="45"/>
      <c r="Y37" s="56">
        <f t="shared" si="9"/>
        <v>1933.51</v>
      </c>
      <c r="Z37" s="57">
        <f t="shared" si="7"/>
        <v>194897.808</v>
      </c>
      <c r="AA37" s="72">
        <f t="shared" si="8"/>
        <v>100.8</v>
      </c>
      <c r="AB37" s="59"/>
    </row>
    <row r="38" s="3" customFormat="1" ht="21" customHeight="1" spans="1:28">
      <c r="A38" s="24">
        <v>32</v>
      </c>
      <c r="B38" s="27">
        <v>1933535</v>
      </c>
      <c r="C38" s="27">
        <v>1934039</v>
      </c>
      <c r="D38" s="27">
        <f t="shared" si="6"/>
        <v>1933787</v>
      </c>
      <c r="E38" s="28" t="s">
        <v>28</v>
      </c>
      <c r="F38" s="29">
        <f t="shared" si="1"/>
        <v>504</v>
      </c>
      <c r="G38" s="81">
        <v>8.98809523809524</v>
      </c>
      <c r="H38" s="29">
        <v>5</v>
      </c>
      <c r="I38" s="42">
        <f t="shared" si="2"/>
        <v>226.5</v>
      </c>
      <c r="J38" s="43"/>
      <c r="K38" s="44"/>
      <c r="L38" s="45"/>
      <c r="M38" s="45"/>
      <c r="N38" s="46"/>
      <c r="O38" s="44"/>
      <c r="P38" s="44"/>
      <c r="Q38" s="45"/>
      <c r="R38" s="46"/>
      <c r="S38" s="44"/>
      <c r="T38" s="44"/>
      <c r="U38" s="45"/>
      <c r="V38" s="51"/>
      <c r="W38" s="53"/>
      <c r="X38" s="45"/>
      <c r="Y38" s="56">
        <f t="shared" si="9"/>
        <v>1933.787</v>
      </c>
      <c r="Z38" s="57">
        <f t="shared" si="7"/>
        <v>1051206.6132</v>
      </c>
      <c r="AA38" s="72">
        <f t="shared" si="8"/>
        <v>543.6</v>
      </c>
      <c r="AB38" s="59"/>
    </row>
    <row r="39" s="3" customFormat="1" ht="21" customHeight="1" spans="1:28">
      <c r="A39" s="24">
        <v>33</v>
      </c>
      <c r="B39" s="27">
        <v>1934039</v>
      </c>
      <c r="C39" s="27">
        <v>1934089</v>
      </c>
      <c r="D39" s="27">
        <f t="shared" si="6"/>
        <v>1934064</v>
      </c>
      <c r="E39" s="28" t="s">
        <v>28</v>
      </c>
      <c r="F39" s="29">
        <f t="shared" si="1"/>
        <v>50</v>
      </c>
      <c r="G39" s="81">
        <v>10.5</v>
      </c>
      <c r="H39" s="29">
        <v>8</v>
      </c>
      <c r="I39" s="42">
        <f t="shared" si="2"/>
        <v>42</v>
      </c>
      <c r="J39" s="43"/>
      <c r="K39" s="44"/>
      <c r="L39" s="45"/>
      <c r="M39" s="45"/>
      <c r="N39" s="46"/>
      <c r="O39" s="44"/>
      <c r="P39" s="44"/>
      <c r="Q39" s="45"/>
      <c r="R39" s="46"/>
      <c r="S39" s="44"/>
      <c r="T39" s="44"/>
      <c r="U39" s="45"/>
      <c r="V39" s="51"/>
      <c r="W39" s="53"/>
      <c r="X39" s="45"/>
      <c r="Y39" s="56">
        <f t="shared" si="9"/>
        <v>1934.064</v>
      </c>
      <c r="Z39" s="57">
        <f t="shared" si="7"/>
        <v>194953.6512</v>
      </c>
      <c r="AA39" s="72">
        <f t="shared" si="8"/>
        <v>100.8</v>
      </c>
      <c r="AB39" s="59"/>
    </row>
    <row r="40" s="3" customFormat="1" ht="21" customHeight="1" spans="1:28">
      <c r="A40" s="24">
        <v>34</v>
      </c>
      <c r="B40" s="27">
        <v>1938045</v>
      </c>
      <c r="C40" s="27">
        <v>1938095</v>
      </c>
      <c r="D40" s="27">
        <f t="shared" si="6"/>
        <v>1938070</v>
      </c>
      <c r="E40" s="28" t="s">
        <v>28</v>
      </c>
      <c r="F40" s="29">
        <f t="shared" ref="F40:F71" si="10">ABS(B40-C40)</f>
        <v>50</v>
      </c>
      <c r="G40" s="81">
        <v>10.5</v>
      </c>
      <c r="H40" s="29">
        <v>8</v>
      </c>
      <c r="I40" s="42">
        <f t="shared" ref="I40:I71" si="11">F40*G40*H40/100</f>
        <v>42</v>
      </c>
      <c r="J40" s="43"/>
      <c r="K40" s="44"/>
      <c r="L40" s="45"/>
      <c r="M40" s="45"/>
      <c r="N40" s="46"/>
      <c r="O40" s="44"/>
      <c r="P40" s="44"/>
      <c r="Q40" s="45"/>
      <c r="R40" s="46"/>
      <c r="S40" s="44"/>
      <c r="T40" s="44"/>
      <c r="U40" s="45"/>
      <c r="V40" s="51"/>
      <c r="W40" s="53"/>
      <c r="X40" s="45"/>
      <c r="Y40" s="56">
        <f t="shared" si="9"/>
        <v>1938.07</v>
      </c>
      <c r="Z40" s="57">
        <f t="shared" si="7"/>
        <v>195357.456</v>
      </c>
      <c r="AA40" s="72">
        <f t="shared" si="8"/>
        <v>100.8</v>
      </c>
      <c r="AB40" s="59"/>
    </row>
    <row r="41" s="3" customFormat="1" ht="21" customHeight="1" spans="1:28">
      <c r="A41" s="24">
        <v>35</v>
      </c>
      <c r="B41" s="27">
        <v>1938095</v>
      </c>
      <c r="C41" s="27">
        <v>1938649</v>
      </c>
      <c r="D41" s="27">
        <f t="shared" si="6"/>
        <v>1938372</v>
      </c>
      <c r="E41" s="28" t="s">
        <v>28</v>
      </c>
      <c r="F41" s="29">
        <f t="shared" si="10"/>
        <v>554</v>
      </c>
      <c r="G41" s="81">
        <v>8.96660649819495</v>
      </c>
      <c r="H41" s="29">
        <v>5</v>
      </c>
      <c r="I41" s="42">
        <f t="shared" si="11"/>
        <v>248.375</v>
      </c>
      <c r="J41" s="43"/>
      <c r="K41" s="44"/>
      <c r="L41" s="45"/>
      <c r="M41" s="45"/>
      <c r="N41" s="46"/>
      <c r="O41" s="44"/>
      <c r="P41" s="44"/>
      <c r="Q41" s="45"/>
      <c r="R41" s="46"/>
      <c r="S41" s="44"/>
      <c r="T41" s="44"/>
      <c r="U41" s="45"/>
      <c r="V41" s="51"/>
      <c r="W41" s="53"/>
      <c r="X41" s="45"/>
      <c r="Y41" s="56">
        <f t="shared" si="9"/>
        <v>1938.372</v>
      </c>
      <c r="Z41" s="57">
        <f t="shared" si="7"/>
        <v>1155463.5492</v>
      </c>
      <c r="AA41" s="72">
        <f t="shared" si="8"/>
        <v>596.1</v>
      </c>
      <c r="AB41" s="59"/>
    </row>
    <row r="42" s="3" customFormat="1" ht="21" customHeight="1" spans="1:28">
      <c r="A42" s="24">
        <v>36</v>
      </c>
      <c r="B42" s="27">
        <v>1938649</v>
      </c>
      <c r="C42" s="27">
        <v>1938699</v>
      </c>
      <c r="D42" s="27">
        <f t="shared" si="6"/>
        <v>1938674</v>
      </c>
      <c r="E42" s="28" t="s">
        <v>28</v>
      </c>
      <c r="F42" s="29">
        <f t="shared" si="10"/>
        <v>50</v>
      </c>
      <c r="G42" s="81">
        <v>10.5</v>
      </c>
      <c r="H42" s="29">
        <v>8</v>
      </c>
      <c r="I42" s="42">
        <f t="shared" si="11"/>
        <v>42</v>
      </c>
      <c r="J42" s="43"/>
      <c r="K42" s="44"/>
      <c r="L42" s="45"/>
      <c r="M42" s="45"/>
      <c r="N42" s="46"/>
      <c r="O42" s="44"/>
      <c r="P42" s="44"/>
      <c r="Q42" s="45"/>
      <c r="R42" s="46"/>
      <c r="S42" s="44"/>
      <c r="T42" s="44"/>
      <c r="U42" s="45"/>
      <c r="V42" s="51"/>
      <c r="W42" s="53"/>
      <c r="X42" s="45"/>
      <c r="Y42" s="56">
        <f t="shared" si="9"/>
        <v>1938.674</v>
      </c>
      <c r="Z42" s="57">
        <f t="shared" si="7"/>
        <v>195418.3392</v>
      </c>
      <c r="AA42" s="72">
        <f t="shared" si="8"/>
        <v>100.8</v>
      </c>
      <c r="AB42" s="59"/>
    </row>
    <row r="43" s="3" customFormat="1" ht="21" customHeight="1" spans="1:28">
      <c r="A43" s="24">
        <v>37</v>
      </c>
      <c r="B43" s="27">
        <v>1950565</v>
      </c>
      <c r="C43" s="27">
        <v>1950615</v>
      </c>
      <c r="D43" s="27">
        <f t="shared" si="6"/>
        <v>1950590</v>
      </c>
      <c r="E43" s="28" t="s">
        <v>28</v>
      </c>
      <c r="F43" s="29">
        <f t="shared" si="10"/>
        <v>50</v>
      </c>
      <c r="G43" s="81">
        <v>10.5</v>
      </c>
      <c r="H43" s="29">
        <v>8</v>
      </c>
      <c r="I43" s="42">
        <f t="shared" si="11"/>
        <v>42</v>
      </c>
      <c r="J43" s="43"/>
      <c r="K43" s="44"/>
      <c r="L43" s="45"/>
      <c r="M43" s="45"/>
      <c r="N43" s="46"/>
      <c r="O43" s="44"/>
      <c r="P43" s="44"/>
      <c r="Q43" s="45"/>
      <c r="R43" s="46"/>
      <c r="S43" s="44"/>
      <c r="T43" s="44"/>
      <c r="U43" s="45"/>
      <c r="V43" s="51"/>
      <c r="W43" s="53"/>
      <c r="X43" s="45"/>
      <c r="Y43" s="56">
        <f t="shared" si="9"/>
        <v>1950.59</v>
      </c>
      <c r="Z43" s="57">
        <f t="shared" si="7"/>
        <v>196619.472</v>
      </c>
      <c r="AA43" s="72">
        <f t="shared" si="8"/>
        <v>100.8</v>
      </c>
      <c r="AB43" s="59"/>
    </row>
    <row r="44" s="3" customFormat="1" ht="21" customHeight="1" spans="1:28">
      <c r="A44" s="24">
        <v>38</v>
      </c>
      <c r="B44" s="27">
        <v>1950615</v>
      </c>
      <c r="C44" s="27">
        <v>1952185</v>
      </c>
      <c r="D44" s="27">
        <f t="shared" si="6"/>
        <v>1951400</v>
      </c>
      <c r="E44" s="28" t="s">
        <v>28</v>
      </c>
      <c r="F44" s="29">
        <f t="shared" si="10"/>
        <v>1570</v>
      </c>
      <c r="G44" s="81">
        <v>8.97929936305733</v>
      </c>
      <c r="H44" s="29">
        <v>5</v>
      </c>
      <c r="I44" s="42">
        <f t="shared" si="11"/>
        <v>704.875</v>
      </c>
      <c r="J44" s="43"/>
      <c r="K44" s="44"/>
      <c r="L44" s="45"/>
      <c r="M44" s="45"/>
      <c r="N44" s="46"/>
      <c r="O44" s="44"/>
      <c r="P44" s="44"/>
      <c r="Q44" s="45"/>
      <c r="R44" s="46"/>
      <c r="S44" s="44"/>
      <c r="T44" s="44"/>
      <c r="U44" s="45"/>
      <c r="V44" s="51"/>
      <c r="W44" s="53"/>
      <c r="X44" s="45"/>
      <c r="Y44" s="56">
        <f t="shared" si="9"/>
        <v>1951.4</v>
      </c>
      <c r="Z44" s="57">
        <f t="shared" si="7"/>
        <v>3301183.38</v>
      </c>
      <c r="AA44" s="72">
        <f t="shared" si="8"/>
        <v>1691.7</v>
      </c>
      <c r="AB44" s="59"/>
    </row>
    <row r="45" s="3" customFormat="1" ht="21" customHeight="1" spans="1:28">
      <c r="A45" s="24">
        <v>39</v>
      </c>
      <c r="B45" s="27">
        <v>1952185</v>
      </c>
      <c r="C45" s="27">
        <v>1952235</v>
      </c>
      <c r="D45" s="27">
        <f t="shared" si="6"/>
        <v>1952210</v>
      </c>
      <c r="E45" s="28" t="s">
        <v>28</v>
      </c>
      <c r="F45" s="29">
        <f t="shared" si="10"/>
        <v>50</v>
      </c>
      <c r="G45" s="81">
        <v>10.5</v>
      </c>
      <c r="H45" s="29">
        <v>8</v>
      </c>
      <c r="I45" s="42">
        <f t="shared" si="11"/>
        <v>42</v>
      </c>
      <c r="J45" s="43"/>
      <c r="K45" s="44"/>
      <c r="L45" s="45"/>
      <c r="M45" s="45"/>
      <c r="N45" s="46"/>
      <c r="O45" s="44"/>
      <c r="P45" s="44"/>
      <c r="Q45" s="45"/>
      <c r="R45" s="46"/>
      <c r="S45" s="44"/>
      <c r="T45" s="44"/>
      <c r="U45" s="45"/>
      <c r="V45" s="51"/>
      <c r="W45" s="53"/>
      <c r="X45" s="45"/>
      <c r="Y45" s="56">
        <f t="shared" si="9"/>
        <v>1952.21</v>
      </c>
      <c r="Z45" s="57">
        <f t="shared" si="7"/>
        <v>196782.768</v>
      </c>
      <c r="AA45" s="72">
        <f t="shared" si="8"/>
        <v>100.8</v>
      </c>
      <c r="AB45" s="59"/>
    </row>
    <row r="46" s="3" customFormat="1" ht="21" customHeight="1" spans="1:28">
      <c r="A46" s="24">
        <v>40</v>
      </c>
      <c r="B46" s="27">
        <v>1961100</v>
      </c>
      <c r="C46" s="27">
        <v>1961150</v>
      </c>
      <c r="D46" s="27">
        <f t="shared" si="6"/>
        <v>1961125</v>
      </c>
      <c r="E46" s="28" t="s">
        <v>28</v>
      </c>
      <c r="F46" s="29">
        <f t="shared" si="10"/>
        <v>50</v>
      </c>
      <c r="G46" s="81">
        <v>10.5</v>
      </c>
      <c r="H46" s="29">
        <v>8</v>
      </c>
      <c r="I46" s="42">
        <f t="shared" si="11"/>
        <v>42</v>
      </c>
      <c r="J46" s="43"/>
      <c r="K46" s="44"/>
      <c r="L46" s="45"/>
      <c r="M46" s="45"/>
      <c r="N46" s="46"/>
      <c r="O46" s="44"/>
      <c r="P46" s="44"/>
      <c r="Q46" s="45"/>
      <c r="R46" s="46"/>
      <c r="S46" s="44"/>
      <c r="T46" s="44"/>
      <c r="U46" s="45"/>
      <c r="V46" s="51"/>
      <c r="W46" s="53"/>
      <c r="X46" s="45"/>
      <c r="Y46" s="56">
        <f t="shared" si="9"/>
        <v>1961.125</v>
      </c>
      <c r="Z46" s="57">
        <f t="shared" si="7"/>
        <v>197681.4</v>
      </c>
      <c r="AA46" s="72">
        <f t="shared" si="8"/>
        <v>100.8</v>
      </c>
      <c r="AB46" s="59"/>
    </row>
    <row r="47" s="3" customFormat="1" ht="21" customHeight="1" spans="1:28">
      <c r="A47" s="24">
        <v>41</v>
      </c>
      <c r="B47" s="27">
        <v>1961150</v>
      </c>
      <c r="C47" s="27">
        <v>1962240</v>
      </c>
      <c r="D47" s="27">
        <f t="shared" si="6"/>
        <v>1961695</v>
      </c>
      <c r="E47" s="28" t="s">
        <v>28</v>
      </c>
      <c r="F47" s="29">
        <f t="shared" si="10"/>
        <v>1090</v>
      </c>
      <c r="G47" s="81">
        <v>8.97018348623853</v>
      </c>
      <c r="H47" s="29">
        <v>5</v>
      </c>
      <c r="I47" s="42">
        <f t="shared" si="11"/>
        <v>488.875</v>
      </c>
      <c r="J47" s="43"/>
      <c r="K47" s="44"/>
      <c r="L47" s="45"/>
      <c r="M47" s="45"/>
      <c r="N47" s="46"/>
      <c r="O47" s="44"/>
      <c r="P47" s="44"/>
      <c r="Q47" s="45"/>
      <c r="R47" s="46"/>
      <c r="S47" s="44"/>
      <c r="T47" s="44"/>
      <c r="U47" s="45"/>
      <c r="V47" s="51"/>
      <c r="W47" s="53"/>
      <c r="X47" s="45"/>
      <c r="Y47" s="56">
        <f t="shared" si="9"/>
        <v>1961.695</v>
      </c>
      <c r="Z47" s="57">
        <f t="shared" si="7"/>
        <v>2301656.7435</v>
      </c>
      <c r="AA47" s="72">
        <f t="shared" si="8"/>
        <v>1173.3</v>
      </c>
      <c r="AB47" s="59"/>
    </row>
    <row r="48" s="3" customFormat="1" ht="21" customHeight="1" spans="1:28">
      <c r="A48" s="24">
        <v>42</v>
      </c>
      <c r="B48" s="27">
        <v>1962240</v>
      </c>
      <c r="C48" s="27">
        <v>1962290</v>
      </c>
      <c r="D48" s="27">
        <f t="shared" si="6"/>
        <v>1962265</v>
      </c>
      <c r="E48" s="28" t="s">
        <v>28</v>
      </c>
      <c r="F48" s="29">
        <f t="shared" si="10"/>
        <v>50</v>
      </c>
      <c r="G48" s="81">
        <v>10.5</v>
      </c>
      <c r="H48" s="29">
        <v>8</v>
      </c>
      <c r="I48" s="42">
        <f t="shared" si="11"/>
        <v>42</v>
      </c>
      <c r="J48" s="43"/>
      <c r="K48" s="44"/>
      <c r="L48" s="45"/>
      <c r="M48" s="45"/>
      <c r="N48" s="46"/>
      <c r="O48" s="44"/>
      <c r="P48" s="44"/>
      <c r="Q48" s="45"/>
      <c r="R48" s="46"/>
      <c r="S48" s="44"/>
      <c r="T48" s="44"/>
      <c r="U48" s="45"/>
      <c r="V48" s="51"/>
      <c r="W48" s="53"/>
      <c r="X48" s="45"/>
      <c r="Y48" s="56">
        <f t="shared" si="9"/>
        <v>1962.265</v>
      </c>
      <c r="Z48" s="57">
        <f t="shared" si="7"/>
        <v>197796.312</v>
      </c>
      <c r="AA48" s="72">
        <f t="shared" si="8"/>
        <v>100.8</v>
      </c>
      <c r="AB48" s="59"/>
    </row>
    <row r="49" s="3" customFormat="1" ht="21" customHeight="1" spans="1:28">
      <c r="A49" s="24">
        <v>43</v>
      </c>
      <c r="B49" s="82">
        <v>1962285</v>
      </c>
      <c r="C49" s="82">
        <v>1962235</v>
      </c>
      <c r="D49" s="82">
        <f t="shared" si="6"/>
        <v>1962260</v>
      </c>
      <c r="E49" s="28" t="s">
        <v>28</v>
      </c>
      <c r="F49" s="29">
        <f t="shared" si="10"/>
        <v>50</v>
      </c>
      <c r="G49" s="81">
        <v>10.5</v>
      </c>
      <c r="H49" s="29">
        <v>8</v>
      </c>
      <c r="I49" s="42">
        <f t="shared" si="11"/>
        <v>42</v>
      </c>
      <c r="J49" s="43"/>
      <c r="K49" s="44"/>
      <c r="L49" s="45"/>
      <c r="M49" s="45"/>
      <c r="N49" s="46"/>
      <c r="O49" s="44"/>
      <c r="P49" s="44"/>
      <c r="Q49" s="45"/>
      <c r="R49" s="46"/>
      <c r="S49" s="44"/>
      <c r="T49" s="44"/>
      <c r="U49" s="45"/>
      <c r="V49" s="51"/>
      <c r="W49" s="53"/>
      <c r="X49" s="45"/>
      <c r="Y49" s="56">
        <f>ABS(W49-K49+W49-D49)/1000+L49+M49+Q49+U49+X49</f>
        <v>1962.26</v>
      </c>
      <c r="Z49" s="57">
        <f t="shared" si="7"/>
        <v>197795.808</v>
      </c>
      <c r="AA49" s="72">
        <f t="shared" si="8"/>
        <v>100.8</v>
      </c>
      <c r="AB49" s="59"/>
    </row>
    <row r="50" s="3" customFormat="1" ht="21" customHeight="1" spans="1:28">
      <c r="A50" s="24">
        <v>44</v>
      </c>
      <c r="B50" s="82">
        <v>1962235</v>
      </c>
      <c r="C50" s="82">
        <v>1961115</v>
      </c>
      <c r="D50" s="82">
        <f t="shared" si="6"/>
        <v>1961675</v>
      </c>
      <c r="E50" s="28" t="s">
        <v>28</v>
      </c>
      <c r="F50" s="29">
        <f t="shared" si="10"/>
        <v>1120</v>
      </c>
      <c r="G50" s="81">
        <v>8.96428571428571</v>
      </c>
      <c r="H50" s="29">
        <v>5</v>
      </c>
      <c r="I50" s="42">
        <f t="shared" si="11"/>
        <v>502</v>
      </c>
      <c r="J50" s="43"/>
      <c r="K50" s="44"/>
      <c r="L50" s="45"/>
      <c r="M50" s="45"/>
      <c r="N50" s="46"/>
      <c r="O50" s="44"/>
      <c r="P50" s="44"/>
      <c r="Q50" s="45"/>
      <c r="R50" s="46"/>
      <c r="S50" s="44"/>
      <c r="T50" s="44"/>
      <c r="U50" s="45"/>
      <c r="V50" s="51"/>
      <c r="W50" s="53"/>
      <c r="X50" s="45"/>
      <c r="Y50" s="56">
        <f t="shared" ref="Y50:Y63" si="12">ABS(W50-K50+W50-D50)/1000+L50+M50+Q50+U50+X50</f>
        <v>1961.675</v>
      </c>
      <c r="Z50" s="57">
        <f t="shared" si="7"/>
        <v>2363426.04</v>
      </c>
      <c r="AA50" s="72">
        <f t="shared" si="8"/>
        <v>1204.8</v>
      </c>
      <c r="AB50" s="59"/>
    </row>
    <row r="51" s="3" customFormat="1" ht="21" customHeight="1" spans="1:28">
      <c r="A51" s="24">
        <v>45</v>
      </c>
      <c r="B51" s="82">
        <v>1961115</v>
      </c>
      <c r="C51" s="82">
        <v>1961065</v>
      </c>
      <c r="D51" s="82">
        <f t="shared" si="6"/>
        <v>1961090</v>
      </c>
      <c r="E51" s="28" t="s">
        <v>28</v>
      </c>
      <c r="F51" s="29">
        <f t="shared" si="10"/>
        <v>50</v>
      </c>
      <c r="G51" s="81">
        <v>10.5</v>
      </c>
      <c r="H51" s="29">
        <v>8</v>
      </c>
      <c r="I51" s="42">
        <f t="shared" si="11"/>
        <v>42</v>
      </c>
      <c r="J51" s="43"/>
      <c r="K51" s="44"/>
      <c r="L51" s="45"/>
      <c r="M51" s="45"/>
      <c r="N51" s="46"/>
      <c r="O51" s="44"/>
      <c r="P51" s="44"/>
      <c r="Q51" s="45"/>
      <c r="R51" s="46"/>
      <c r="S51" s="44"/>
      <c r="T51" s="44"/>
      <c r="U51" s="45"/>
      <c r="V51" s="51"/>
      <c r="W51" s="53"/>
      <c r="X51" s="45"/>
      <c r="Y51" s="56">
        <f t="shared" si="12"/>
        <v>1961.09</v>
      </c>
      <c r="Z51" s="57">
        <f t="shared" si="7"/>
        <v>197677.872</v>
      </c>
      <c r="AA51" s="72">
        <f t="shared" si="8"/>
        <v>100.8</v>
      </c>
      <c r="AB51" s="59"/>
    </row>
    <row r="52" s="3" customFormat="1" ht="21" customHeight="1" spans="1:28">
      <c r="A52" s="24">
        <v>46</v>
      </c>
      <c r="B52" s="82">
        <v>1952310</v>
      </c>
      <c r="C52" s="82">
        <v>1952260</v>
      </c>
      <c r="D52" s="82">
        <f t="shared" si="6"/>
        <v>1952285</v>
      </c>
      <c r="E52" s="28" t="s">
        <v>28</v>
      </c>
      <c r="F52" s="29">
        <f t="shared" si="10"/>
        <v>50</v>
      </c>
      <c r="G52" s="81">
        <v>10.5</v>
      </c>
      <c r="H52" s="29">
        <v>8</v>
      </c>
      <c r="I52" s="42">
        <f t="shared" si="11"/>
        <v>42</v>
      </c>
      <c r="J52" s="43"/>
      <c r="K52" s="44"/>
      <c r="L52" s="45"/>
      <c r="M52" s="45"/>
      <c r="N52" s="46"/>
      <c r="O52" s="44"/>
      <c r="P52" s="44"/>
      <c r="Q52" s="45"/>
      <c r="R52" s="46"/>
      <c r="S52" s="44"/>
      <c r="T52" s="44"/>
      <c r="U52" s="45"/>
      <c r="V52" s="51"/>
      <c r="W52" s="53"/>
      <c r="X52" s="45"/>
      <c r="Y52" s="56">
        <f t="shared" si="12"/>
        <v>1952.285</v>
      </c>
      <c r="Z52" s="57">
        <f t="shared" si="7"/>
        <v>196790.328</v>
      </c>
      <c r="AA52" s="72">
        <f t="shared" si="8"/>
        <v>100.8</v>
      </c>
      <c r="AB52" s="59"/>
    </row>
    <row r="53" s="3" customFormat="1" ht="21" customHeight="1" spans="1:28">
      <c r="A53" s="24">
        <v>47</v>
      </c>
      <c r="B53" s="82">
        <v>1952260</v>
      </c>
      <c r="C53" s="82">
        <v>1950630</v>
      </c>
      <c r="D53" s="82">
        <f t="shared" si="6"/>
        <v>1951445</v>
      </c>
      <c r="E53" s="28" t="s">
        <v>28</v>
      </c>
      <c r="F53" s="29">
        <f t="shared" si="10"/>
        <v>1630</v>
      </c>
      <c r="G53" s="81">
        <v>8.97085889570552</v>
      </c>
      <c r="H53" s="29">
        <v>5</v>
      </c>
      <c r="I53" s="42">
        <f t="shared" si="11"/>
        <v>731.125</v>
      </c>
      <c r="J53" s="43"/>
      <c r="K53" s="44"/>
      <c r="L53" s="45"/>
      <c r="M53" s="45"/>
      <c r="N53" s="46"/>
      <c r="O53" s="44"/>
      <c r="P53" s="44"/>
      <c r="Q53" s="45"/>
      <c r="R53" s="46"/>
      <c r="S53" s="44"/>
      <c r="T53" s="44"/>
      <c r="U53" s="45"/>
      <c r="V53" s="51"/>
      <c r="W53" s="53"/>
      <c r="X53" s="45"/>
      <c r="Y53" s="56">
        <f t="shared" si="12"/>
        <v>1951.445</v>
      </c>
      <c r="Z53" s="57">
        <f t="shared" si="7"/>
        <v>3424200.5415</v>
      </c>
      <c r="AA53" s="72">
        <f t="shared" si="8"/>
        <v>1754.7</v>
      </c>
      <c r="AB53" s="59"/>
    </row>
    <row r="54" s="3" customFormat="1" ht="21" customHeight="1" spans="1:28">
      <c r="A54" s="24">
        <v>48</v>
      </c>
      <c r="B54" s="82">
        <v>1950630</v>
      </c>
      <c r="C54" s="82">
        <v>1950580</v>
      </c>
      <c r="D54" s="82">
        <f t="shared" si="6"/>
        <v>1950605</v>
      </c>
      <c r="E54" s="28" t="s">
        <v>28</v>
      </c>
      <c r="F54" s="29">
        <f t="shared" si="10"/>
        <v>50</v>
      </c>
      <c r="G54" s="81">
        <v>10.5</v>
      </c>
      <c r="H54" s="29">
        <v>8</v>
      </c>
      <c r="I54" s="42">
        <f t="shared" si="11"/>
        <v>42</v>
      </c>
      <c r="J54" s="43"/>
      <c r="K54" s="44"/>
      <c r="L54" s="45"/>
      <c r="M54" s="45"/>
      <c r="N54" s="46"/>
      <c r="O54" s="44"/>
      <c r="P54" s="44"/>
      <c r="Q54" s="45"/>
      <c r="R54" s="46"/>
      <c r="S54" s="44"/>
      <c r="T54" s="44"/>
      <c r="U54" s="45"/>
      <c r="V54" s="51"/>
      <c r="W54" s="53"/>
      <c r="X54" s="45"/>
      <c r="Y54" s="56">
        <f t="shared" si="12"/>
        <v>1950.605</v>
      </c>
      <c r="Z54" s="57">
        <f t="shared" si="7"/>
        <v>196620.984</v>
      </c>
      <c r="AA54" s="72">
        <f t="shared" si="8"/>
        <v>100.8</v>
      </c>
      <c r="AB54" s="59"/>
    </row>
    <row r="55" s="3" customFormat="1" ht="21" customHeight="1" spans="1:28">
      <c r="A55" s="24">
        <v>49</v>
      </c>
      <c r="B55" s="82">
        <v>1938754</v>
      </c>
      <c r="C55" s="82">
        <v>1938704</v>
      </c>
      <c r="D55" s="82">
        <f t="shared" si="6"/>
        <v>1938729</v>
      </c>
      <c r="E55" s="28" t="s">
        <v>28</v>
      </c>
      <c r="F55" s="29">
        <f t="shared" si="10"/>
        <v>50</v>
      </c>
      <c r="G55" s="81">
        <v>10.5</v>
      </c>
      <c r="H55" s="29">
        <v>8</v>
      </c>
      <c r="I55" s="42">
        <f t="shared" si="11"/>
        <v>42</v>
      </c>
      <c r="J55" s="43"/>
      <c r="K55" s="44"/>
      <c r="L55" s="45"/>
      <c r="M55" s="45"/>
      <c r="N55" s="46"/>
      <c r="O55" s="44"/>
      <c r="P55" s="44"/>
      <c r="Q55" s="45"/>
      <c r="R55" s="46"/>
      <c r="S55" s="44"/>
      <c r="T55" s="44"/>
      <c r="U55" s="45"/>
      <c r="V55" s="51"/>
      <c r="W55" s="53"/>
      <c r="X55" s="45"/>
      <c r="Y55" s="56">
        <f t="shared" si="12"/>
        <v>1938.729</v>
      </c>
      <c r="Z55" s="57">
        <f t="shared" si="7"/>
        <v>195423.8832</v>
      </c>
      <c r="AA55" s="72">
        <f t="shared" si="8"/>
        <v>100.8</v>
      </c>
      <c r="AB55" s="59"/>
    </row>
    <row r="56" s="3" customFormat="1" ht="21" customHeight="1" spans="1:28">
      <c r="A56" s="24">
        <v>50</v>
      </c>
      <c r="B56" s="82">
        <v>1938704</v>
      </c>
      <c r="C56" s="82">
        <v>1938100</v>
      </c>
      <c r="D56" s="82">
        <f t="shared" si="6"/>
        <v>1938402</v>
      </c>
      <c r="E56" s="28" t="s">
        <v>28</v>
      </c>
      <c r="F56" s="29">
        <f t="shared" si="10"/>
        <v>604</v>
      </c>
      <c r="G56" s="81">
        <v>8.94867549668874</v>
      </c>
      <c r="H56" s="29">
        <v>5</v>
      </c>
      <c r="I56" s="42">
        <f t="shared" si="11"/>
        <v>270.25</v>
      </c>
      <c r="J56" s="43"/>
      <c r="K56" s="44"/>
      <c r="L56" s="45"/>
      <c r="M56" s="45"/>
      <c r="N56" s="46"/>
      <c r="O56" s="44"/>
      <c r="P56" s="44"/>
      <c r="Q56" s="45"/>
      <c r="R56" s="46"/>
      <c r="S56" s="44"/>
      <c r="T56" s="44"/>
      <c r="U56" s="45"/>
      <c r="V56" s="51"/>
      <c r="W56" s="53"/>
      <c r="X56" s="45"/>
      <c r="Y56" s="56">
        <f t="shared" si="12"/>
        <v>1938.402</v>
      </c>
      <c r="Z56" s="57">
        <f t="shared" si="7"/>
        <v>1257247.5372</v>
      </c>
      <c r="AA56" s="72">
        <f t="shared" si="8"/>
        <v>648.6</v>
      </c>
      <c r="AB56" s="59"/>
    </row>
    <row r="57" s="3" customFormat="1" ht="21" customHeight="1" spans="1:28">
      <c r="A57" s="24">
        <v>51</v>
      </c>
      <c r="B57" s="82">
        <v>1938100</v>
      </c>
      <c r="C57" s="82">
        <v>1938050</v>
      </c>
      <c r="D57" s="82">
        <f t="shared" si="6"/>
        <v>1938075</v>
      </c>
      <c r="E57" s="28" t="s">
        <v>28</v>
      </c>
      <c r="F57" s="29">
        <f t="shared" si="10"/>
        <v>50</v>
      </c>
      <c r="G57" s="81">
        <v>10.5</v>
      </c>
      <c r="H57" s="29">
        <v>8</v>
      </c>
      <c r="I57" s="42">
        <f t="shared" si="11"/>
        <v>42</v>
      </c>
      <c r="J57" s="43"/>
      <c r="K57" s="44"/>
      <c r="L57" s="45"/>
      <c r="M57" s="45"/>
      <c r="N57" s="46"/>
      <c r="O57" s="44"/>
      <c r="P57" s="44"/>
      <c r="Q57" s="45"/>
      <c r="R57" s="46"/>
      <c r="S57" s="44"/>
      <c r="T57" s="44"/>
      <c r="U57" s="45"/>
      <c r="V57" s="51"/>
      <c r="W57" s="53"/>
      <c r="X57" s="45"/>
      <c r="Y57" s="56">
        <f t="shared" si="12"/>
        <v>1938.075</v>
      </c>
      <c r="Z57" s="57">
        <f t="shared" si="7"/>
        <v>195357.96</v>
      </c>
      <c r="AA57" s="72">
        <f t="shared" si="8"/>
        <v>100.8</v>
      </c>
      <c r="AB57" s="59"/>
    </row>
    <row r="58" s="3" customFormat="1" ht="21" customHeight="1" spans="1:28">
      <c r="A58" s="24">
        <v>52</v>
      </c>
      <c r="B58" s="82">
        <v>1934090</v>
      </c>
      <c r="C58" s="82">
        <v>1934040</v>
      </c>
      <c r="D58" s="82">
        <f t="shared" ref="D58:D90" si="13">(B58+C58)/2</f>
        <v>1934065</v>
      </c>
      <c r="E58" s="28" t="s">
        <v>28</v>
      </c>
      <c r="F58" s="29">
        <f t="shared" si="10"/>
        <v>50</v>
      </c>
      <c r="G58" s="81">
        <v>10.5</v>
      </c>
      <c r="H58" s="29">
        <v>8</v>
      </c>
      <c r="I58" s="42">
        <f t="shared" si="11"/>
        <v>42</v>
      </c>
      <c r="J58" s="43"/>
      <c r="K58" s="44"/>
      <c r="L58" s="45"/>
      <c r="M58" s="45"/>
      <c r="N58" s="46"/>
      <c r="O58" s="44"/>
      <c r="P58" s="44"/>
      <c r="Q58" s="45"/>
      <c r="R58" s="46"/>
      <c r="S58" s="44"/>
      <c r="T58" s="44"/>
      <c r="U58" s="45"/>
      <c r="V58" s="51"/>
      <c r="W58" s="53"/>
      <c r="X58" s="45"/>
      <c r="Y58" s="56">
        <f t="shared" si="12"/>
        <v>1934.065</v>
      </c>
      <c r="Z58" s="57">
        <f t="shared" ref="Z58:Z90" si="14">AA58*Y58</f>
        <v>194953.752</v>
      </c>
      <c r="AA58" s="72">
        <f t="shared" ref="AA58:AA90" si="15">I58*2.4</f>
        <v>100.8</v>
      </c>
      <c r="AB58" s="59"/>
    </row>
    <row r="59" s="3" customFormat="1" ht="21" customHeight="1" spans="1:28">
      <c r="A59" s="24">
        <v>53</v>
      </c>
      <c r="B59" s="82">
        <v>1934040</v>
      </c>
      <c r="C59" s="82">
        <v>1934544</v>
      </c>
      <c r="D59" s="82">
        <f t="shared" si="13"/>
        <v>1934292</v>
      </c>
      <c r="E59" s="28" t="s">
        <v>28</v>
      </c>
      <c r="F59" s="29">
        <f t="shared" si="10"/>
        <v>504</v>
      </c>
      <c r="G59" s="81">
        <v>8.98809523809524</v>
      </c>
      <c r="H59" s="29">
        <v>5</v>
      </c>
      <c r="I59" s="42">
        <f t="shared" si="11"/>
        <v>226.5</v>
      </c>
      <c r="J59" s="43"/>
      <c r="K59" s="44"/>
      <c r="L59" s="45"/>
      <c r="M59" s="45"/>
      <c r="N59" s="46"/>
      <c r="O59" s="44"/>
      <c r="P59" s="44"/>
      <c r="Q59" s="45"/>
      <c r="R59" s="46"/>
      <c r="S59" s="44"/>
      <c r="T59" s="44"/>
      <c r="U59" s="45"/>
      <c r="V59" s="51"/>
      <c r="W59" s="53"/>
      <c r="X59" s="45"/>
      <c r="Y59" s="56">
        <f t="shared" si="12"/>
        <v>1934.292</v>
      </c>
      <c r="Z59" s="57">
        <f t="shared" si="14"/>
        <v>1051481.1312</v>
      </c>
      <c r="AA59" s="72">
        <f t="shared" si="15"/>
        <v>543.6</v>
      </c>
      <c r="AB59" s="59"/>
    </row>
    <row r="60" s="3" customFormat="1" ht="21" customHeight="1" spans="1:28">
      <c r="A60" s="24">
        <v>54</v>
      </c>
      <c r="B60" s="82">
        <v>1934544</v>
      </c>
      <c r="C60" s="82">
        <v>1934494</v>
      </c>
      <c r="D60" s="82">
        <f t="shared" si="13"/>
        <v>1934519</v>
      </c>
      <c r="E60" s="28" t="s">
        <v>28</v>
      </c>
      <c r="F60" s="29">
        <f t="shared" si="10"/>
        <v>50</v>
      </c>
      <c r="G60" s="81">
        <v>10.5</v>
      </c>
      <c r="H60" s="29">
        <v>8</v>
      </c>
      <c r="I60" s="42">
        <f t="shared" si="11"/>
        <v>42</v>
      </c>
      <c r="J60" s="43"/>
      <c r="K60" s="44"/>
      <c r="L60" s="45"/>
      <c r="M60" s="45"/>
      <c r="N60" s="46"/>
      <c r="O60" s="44"/>
      <c r="P60" s="44"/>
      <c r="Q60" s="45"/>
      <c r="R60" s="46"/>
      <c r="S60" s="44"/>
      <c r="T60" s="44"/>
      <c r="U60" s="45"/>
      <c r="V60" s="51"/>
      <c r="W60" s="53"/>
      <c r="X60" s="45"/>
      <c r="Y60" s="56">
        <f t="shared" si="12"/>
        <v>1934.519</v>
      </c>
      <c r="Z60" s="57">
        <f t="shared" si="14"/>
        <v>194999.5152</v>
      </c>
      <c r="AA60" s="72">
        <f t="shared" si="15"/>
        <v>100.8</v>
      </c>
      <c r="AB60" s="59"/>
    </row>
    <row r="61" s="3" customFormat="1" ht="21" customHeight="1" spans="1:28">
      <c r="A61" s="24">
        <v>55</v>
      </c>
      <c r="B61" s="82">
        <v>1932621</v>
      </c>
      <c r="C61" s="82">
        <v>1932571</v>
      </c>
      <c r="D61" s="82">
        <f t="shared" si="13"/>
        <v>1932596</v>
      </c>
      <c r="E61" s="28" t="s">
        <v>28</v>
      </c>
      <c r="F61" s="29">
        <f t="shared" si="10"/>
        <v>50</v>
      </c>
      <c r="G61" s="81">
        <v>10.5</v>
      </c>
      <c r="H61" s="29">
        <v>8</v>
      </c>
      <c r="I61" s="42">
        <f t="shared" si="11"/>
        <v>42</v>
      </c>
      <c r="J61" s="43"/>
      <c r="K61" s="44"/>
      <c r="L61" s="45"/>
      <c r="M61" s="45"/>
      <c r="N61" s="46"/>
      <c r="O61" s="44"/>
      <c r="P61" s="44"/>
      <c r="Q61" s="45"/>
      <c r="R61" s="46"/>
      <c r="S61" s="44"/>
      <c r="T61" s="44"/>
      <c r="U61" s="45"/>
      <c r="V61" s="51"/>
      <c r="W61" s="53"/>
      <c r="X61" s="45"/>
      <c r="Y61" s="56">
        <f t="shared" si="12"/>
        <v>1932.596</v>
      </c>
      <c r="Z61" s="57">
        <f t="shared" si="14"/>
        <v>194805.6768</v>
      </c>
      <c r="AA61" s="72">
        <f t="shared" si="15"/>
        <v>100.8</v>
      </c>
      <c r="AB61" s="59"/>
    </row>
    <row r="62" s="3" customFormat="1" ht="21" customHeight="1" spans="1:28">
      <c r="A62" s="24">
        <v>56</v>
      </c>
      <c r="B62" s="82">
        <v>1932571</v>
      </c>
      <c r="C62" s="82">
        <v>1931207</v>
      </c>
      <c r="D62" s="82">
        <f t="shared" si="13"/>
        <v>1931889</v>
      </c>
      <c r="E62" s="28" t="s">
        <v>28</v>
      </c>
      <c r="F62" s="29">
        <f t="shared" si="10"/>
        <v>1364</v>
      </c>
      <c r="G62" s="81">
        <v>9.01392961876833</v>
      </c>
      <c r="H62" s="29">
        <v>5</v>
      </c>
      <c r="I62" s="42">
        <f t="shared" si="11"/>
        <v>614.75</v>
      </c>
      <c r="J62" s="43"/>
      <c r="K62" s="44"/>
      <c r="L62" s="45"/>
      <c r="M62" s="45"/>
      <c r="N62" s="46"/>
      <c r="O62" s="44"/>
      <c r="P62" s="44"/>
      <c r="Q62" s="45"/>
      <c r="R62" s="46"/>
      <c r="S62" s="44"/>
      <c r="T62" s="44"/>
      <c r="U62" s="45"/>
      <c r="V62" s="51"/>
      <c r="W62" s="53"/>
      <c r="X62" s="45"/>
      <c r="Y62" s="56">
        <f t="shared" si="12"/>
        <v>1931.889</v>
      </c>
      <c r="Z62" s="57">
        <f t="shared" si="14"/>
        <v>2850309.0306</v>
      </c>
      <c r="AA62" s="72">
        <f t="shared" si="15"/>
        <v>1475.4</v>
      </c>
      <c r="AB62" s="59"/>
    </row>
    <row r="63" s="3" customFormat="1" ht="21" customHeight="1" spans="1:28">
      <c r="A63" s="24">
        <v>57</v>
      </c>
      <c r="B63" s="82">
        <v>1931207</v>
      </c>
      <c r="C63" s="82">
        <v>1931157</v>
      </c>
      <c r="D63" s="82">
        <f t="shared" si="13"/>
        <v>1931182</v>
      </c>
      <c r="E63" s="28" t="s">
        <v>28</v>
      </c>
      <c r="F63" s="29">
        <f t="shared" si="10"/>
        <v>50</v>
      </c>
      <c r="G63" s="81">
        <v>10.5</v>
      </c>
      <c r="H63" s="29">
        <v>8</v>
      </c>
      <c r="I63" s="42">
        <f t="shared" si="11"/>
        <v>42</v>
      </c>
      <c r="J63" s="43"/>
      <c r="K63" s="44"/>
      <c r="L63" s="45"/>
      <c r="M63" s="45"/>
      <c r="N63" s="46"/>
      <c r="O63" s="44"/>
      <c r="P63" s="44"/>
      <c r="Q63" s="45"/>
      <c r="R63" s="46"/>
      <c r="S63" s="44"/>
      <c r="T63" s="44"/>
      <c r="U63" s="45"/>
      <c r="V63" s="51"/>
      <c r="W63" s="53"/>
      <c r="X63" s="45"/>
      <c r="Y63" s="56">
        <f t="shared" si="12"/>
        <v>1931.182</v>
      </c>
      <c r="Z63" s="57">
        <f t="shared" si="14"/>
        <v>194663.1456</v>
      </c>
      <c r="AA63" s="72">
        <f t="shared" si="15"/>
        <v>100.8</v>
      </c>
      <c r="AB63" s="59"/>
    </row>
    <row r="64" s="3" customFormat="1" ht="21" customHeight="1" spans="1:28">
      <c r="A64" s="24">
        <v>58</v>
      </c>
      <c r="B64" s="82">
        <v>1915218</v>
      </c>
      <c r="C64" s="82">
        <v>1915168</v>
      </c>
      <c r="D64" s="82">
        <f t="shared" si="13"/>
        <v>1915193</v>
      </c>
      <c r="E64" s="28" t="s">
        <v>28</v>
      </c>
      <c r="F64" s="29">
        <f t="shared" si="10"/>
        <v>50</v>
      </c>
      <c r="G64" s="81">
        <v>10.5</v>
      </c>
      <c r="H64" s="29">
        <v>8</v>
      </c>
      <c r="I64" s="42">
        <f t="shared" si="11"/>
        <v>42</v>
      </c>
      <c r="J64" s="43"/>
      <c r="K64" s="44"/>
      <c r="L64" s="45"/>
      <c r="M64" s="45"/>
      <c r="N64" s="46"/>
      <c r="O64" s="44"/>
      <c r="P64" s="44"/>
      <c r="Q64" s="45"/>
      <c r="R64" s="46"/>
      <c r="S64" s="44"/>
      <c r="T64" s="44"/>
      <c r="U64" s="45"/>
      <c r="V64" s="51"/>
      <c r="W64" s="53"/>
      <c r="X64" s="45"/>
      <c r="Y64" s="56">
        <f>ABS(K64-W64+W64-D64)/1000+L64+M64+Q64+U64+X64</f>
        <v>1915.193</v>
      </c>
      <c r="Z64" s="57">
        <f t="shared" si="14"/>
        <v>193051.4544</v>
      </c>
      <c r="AA64" s="72">
        <f t="shared" si="15"/>
        <v>100.8</v>
      </c>
      <c r="AB64" s="59"/>
    </row>
    <row r="65" s="3" customFormat="1" ht="21" customHeight="1" spans="1:28">
      <c r="A65" s="24">
        <v>59</v>
      </c>
      <c r="B65" s="82">
        <v>1915168</v>
      </c>
      <c r="C65" s="82">
        <v>1911738</v>
      </c>
      <c r="D65" s="82">
        <f t="shared" si="13"/>
        <v>1913453</v>
      </c>
      <c r="E65" s="28" t="s">
        <v>28</v>
      </c>
      <c r="F65" s="29">
        <f t="shared" si="10"/>
        <v>3430</v>
      </c>
      <c r="G65" s="81">
        <v>8.99489795918367</v>
      </c>
      <c r="H65" s="29">
        <v>5</v>
      </c>
      <c r="I65" s="42">
        <f t="shared" si="11"/>
        <v>1542.625</v>
      </c>
      <c r="J65" s="43"/>
      <c r="K65" s="44"/>
      <c r="L65" s="45"/>
      <c r="M65" s="45"/>
      <c r="N65" s="46"/>
      <c r="O65" s="44"/>
      <c r="P65" s="44"/>
      <c r="Q65" s="45"/>
      <c r="R65" s="46"/>
      <c r="S65" s="44"/>
      <c r="T65" s="44"/>
      <c r="U65" s="45"/>
      <c r="V65" s="51"/>
      <c r="W65" s="53"/>
      <c r="X65" s="45"/>
      <c r="Y65" s="56">
        <f t="shared" ref="Y65:Y90" si="16">ABS(K65-W65+W65-D65)/1000+L65+M65+Q65+U65+X65</f>
        <v>1913.453</v>
      </c>
      <c r="Z65" s="57">
        <f t="shared" si="14"/>
        <v>7084177.0419</v>
      </c>
      <c r="AA65" s="72">
        <f t="shared" si="15"/>
        <v>3702.3</v>
      </c>
      <c r="AB65" s="59"/>
    </row>
    <row r="66" s="3" customFormat="1" ht="21" customHeight="1" spans="1:28">
      <c r="A66" s="24">
        <v>60</v>
      </c>
      <c r="B66" s="82">
        <v>1911738</v>
      </c>
      <c r="C66" s="82">
        <v>1911688</v>
      </c>
      <c r="D66" s="82">
        <f t="shared" si="13"/>
        <v>1911713</v>
      </c>
      <c r="E66" s="28" t="s">
        <v>28</v>
      </c>
      <c r="F66" s="29">
        <f t="shared" si="10"/>
        <v>50</v>
      </c>
      <c r="G66" s="81">
        <v>10.5</v>
      </c>
      <c r="H66" s="29">
        <v>8</v>
      </c>
      <c r="I66" s="42">
        <f t="shared" si="11"/>
        <v>42</v>
      </c>
      <c r="J66" s="43"/>
      <c r="K66" s="44"/>
      <c r="L66" s="45"/>
      <c r="M66" s="45"/>
      <c r="N66" s="46"/>
      <c r="O66" s="44"/>
      <c r="P66" s="44"/>
      <c r="Q66" s="45"/>
      <c r="R66" s="46"/>
      <c r="S66" s="44"/>
      <c r="T66" s="44"/>
      <c r="U66" s="45"/>
      <c r="V66" s="51"/>
      <c r="W66" s="53"/>
      <c r="X66" s="45"/>
      <c r="Y66" s="56">
        <f t="shared" si="16"/>
        <v>1911.713</v>
      </c>
      <c r="Z66" s="57">
        <f t="shared" si="14"/>
        <v>192700.6704</v>
      </c>
      <c r="AA66" s="72">
        <f t="shared" si="15"/>
        <v>100.8</v>
      </c>
      <c r="AB66" s="59"/>
    </row>
    <row r="67" s="3" customFormat="1" ht="21" customHeight="1" spans="1:28">
      <c r="A67" s="24">
        <v>61</v>
      </c>
      <c r="B67" s="82">
        <v>1906282</v>
      </c>
      <c r="C67" s="82">
        <v>1906232</v>
      </c>
      <c r="D67" s="82">
        <f t="shared" si="13"/>
        <v>1906257</v>
      </c>
      <c r="E67" s="28" t="s">
        <v>28</v>
      </c>
      <c r="F67" s="29">
        <f t="shared" si="10"/>
        <v>50</v>
      </c>
      <c r="G67" s="81">
        <v>10.5</v>
      </c>
      <c r="H67" s="29">
        <v>8</v>
      </c>
      <c r="I67" s="42">
        <f t="shared" si="11"/>
        <v>42</v>
      </c>
      <c r="J67" s="43"/>
      <c r="K67" s="44"/>
      <c r="L67" s="45"/>
      <c r="M67" s="45"/>
      <c r="N67" s="46"/>
      <c r="O67" s="44"/>
      <c r="P67" s="44"/>
      <c r="Q67" s="45"/>
      <c r="R67" s="46"/>
      <c r="S67" s="44"/>
      <c r="T67" s="44"/>
      <c r="U67" s="45"/>
      <c r="V67" s="51"/>
      <c r="W67" s="53"/>
      <c r="X67" s="45"/>
      <c r="Y67" s="56">
        <f t="shared" si="16"/>
        <v>1906.257</v>
      </c>
      <c r="Z67" s="57">
        <f t="shared" si="14"/>
        <v>192150.7056</v>
      </c>
      <c r="AA67" s="72">
        <f t="shared" si="15"/>
        <v>100.8</v>
      </c>
      <c r="AB67" s="59"/>
    </row>
    <row r="68" s="3" customFormat="1" ht="21" customHeight="1" spans="1:28">
      <c r="A68" s="24">
        <v>62</v>
      </c>
      <c r="B68" s="82">
        <v>1906232</v>
      </c>
      <c r="C68" s="82">
        <v>1904382</v>
      </c>
      <c r="D68" s="82">
        <f t="shared" si="13"/>
        <v>1905307</v>
      </c>
      <c r="E68" s="28" t="s">
        <v>28</v>
      </c>
      <c r="F68" s="29">
        <f t="shared" si="10"/>
        <v>1850</v>
      </c>
      <c r="G68" s="81">
        <v>9.00945945945946</v>
      </c>
      <c r="H68" s="29">
        <v>5</v>
      </c>
      <c r="I68" s="42">
        <f t="shared" si="11"/>
        <v>833.375</v>
      </c>
      <c r="J68" s="43"/>
      <c r="K68" s="44"/>
      <c r="L68" s="45"/>
      <c r="M68" s="45"/>
      <c r="N68" s="46"/>
      <c r="O68" s="44"/>
      <c r="P68" s="44"/>
      <c r="Q68" s="45"/>
      <c r="R68" s="46"/>
      <c r="S68" s="44"/>
      <c r="T68" s="44"/>
      <c r="U68" s="45"/>
      <c r="V68" s="51"/>
      <c r="W68" s="53"/>
      <c r="X68" s="45"/>
      <c r="Y68" s="56">
        <f t="shared" si="16"/>
        <v>1905.307</v>
      </c>
      <c r="Z68" s="57">
        <f t="shared" si="14"/>
        <v>3810804.5307</v>
      </c>
      <c r="AA68" s="72">
        <f t="shared" si="15"/>
        <v>2000.1</v>
      </c>
      <c r="AB68" s="59"/>
    </row>
    <row r="69" s="3" customFormat="1" ht="21" customHeight="1" spans="1:28">
      <c r="A69" s="24">
        <v>63</v>
      </c>
      <c r="B69" s="82">
        <v>1904382</v>
      </c>
      <c r="C69" s="82">
        <v>1904332</v>
      </c>
      <c r="D69" s="82">
        <f t="shared" si="13"/>
        <v>1904357</v>
      </c>
      <c r="E69" s="28" t="s">
        <v>28</v>
      </c>
      <c r="F69" s="29">
        <f t="shared" si="10"/>
        <v>50</v>
      </c>
      <c r="G69" s="81">
        <v>10.5</v>
      </c>
      <c r="H69" s="29">
        <v>8</v>
      </c>
      <c r="I69" s="42">
        <f t="shared" si="11"/>
        <v>42</v>
      </c>
      <c r="J69" s="43"/>
      <c r="K69" s="44"/>
      <c r="L69" s="45"/>
      <c r="M69" s="45"/>
      <c r="N69" s="46"/>
      <c r="O69" s="44"/>
      <c r="P69" s="44"/>
      <c r="Q69" s="45"/>
      <c r="R69" s="46"/>
      <c r="S69" s="44"/>
      <c r="T69" s="44"/>
      <c r="U69" s="45"/>
      <c r="V69" s="51"/>
      <c r="W69" s="53"/>
      <c r="X69" s="45"/>
      <c r="Y69" s="56">
        <f t="shared" si="16"/>
        <v>1904.357</v>
      </c>
      <c r="Z69" s="57">
        <f t="shared" si="14"/>
        <v>191959.1856</v>
      </c>
      <c r="AA69" s="72">
        <f t="shared" si="15"/>
        <v>100.8</v>
      </c>
      <c r="AB69" s="59"/>
    </row>
    <row r="70" s="3" customFormat="1" ht="21" customHeight="1" spans="1:28">
      <c r="A70" s="24">
        <v>64</v>
      </c>
      <c r="B70" s="82">
        <v>1897149</v>
      </c>
      <c r="C70" s="82">
        <v>1897099</v>
      </c>
      <c r="D70" s="82">
        <f t="shared" si="13"/>
        <v>1897124</v>
      </c>
      <c r="E70" s="28" t="s">
        <v>28</v>
      </c>
      <c r="F70" s="29">
        <f t="shared" si="10"/>
        <v>50</v>
      </c>
      <c r="G70" s="81">
        <v>10.5</v>
      </c>
      <c r="H70" s="29">
        <v>8</v>
      </c>
      <c r="I70" s="42">
        <f t="shared" si="11"/>
        <v>42</v>
      </c>
      <c r="J70" s="43"/>
      <c r="K70" s="44"/>
      <c r="L70" s="45"/>
      <c r="M70" s="45"/>
      <c r="N70" s="46"/>
      <c r="O70" s="44"/>
      <c r="P70" s="44"/>
      <c r="Q70" s="45"/>
      <c r="R70" s="46"/>
      <c r="S70" s="44"/>
      <c r="T70" s="44"/>
      <c r="U70" s="45"/>
      <c r="V70" s="51"/>
      <c r="W70" s="53"/>
      <c r="X70" s="45"/>
      <c r="Y70" s="56">
        <f t="shared" si="16"/>
        <v>1897.124</v>
      </c>
      <c r="Z70" s="57">
        <f t="shared" si="14"/>
        <v>191230.0992</v>
      </c>
      <c r="AA70" s="72">
        <f t="shared" si="15"/>
        <v>100.8</v>
      </c>
      <c r="AB70" s="59"/>
    </row>
    <row r="71" s="3" customFormat="1" ht="21" customHeight="1" spans="1:28">
      <c r="A71" s="24">
        <v>65</v>
      </c>
      <c r="B71" s="82">
        <v>1897099</v>
      </c>
      <c r="C71" s="82">
        <v>1895497</v>
      </c>
      <c r="D71" s="82">
        <f t="shared" si="13"/>
        <v>1896298</v>
      </c>
      <c r="E71" s="28" t="s">
        <v>28</v>
      </c>
      <c r="F71" s="29">
        <f t="shared" si="10"/>
        <v>1602</v>
      </c>
      <c r="G71" s="81">
        <v>8.9747191011236</v>
      </c>
      <c r="H71" s="29">
        <v>5</v>
      </c>
      <c r="I71" s="42">
        <f t="shared" si="11"/>
        <v>718.875</v>
      </c>
      <c r="J71" s="43"/>
      <c r="K71" s="44"/>
      <c r="L71" s="45"/>
      <c r="M71" s="45"/>
      <c r="N71" s="46"/>
      <c r="O71" s="44"/>
      <c r="P71" s="44"/>
      <c r="Q71" s="45"/>
      <c r="R71" s="46"/>
      <c r="S71" s="44"/>
      <c r="T71" s="44"/>
      <c r="U71" s="45"/>
      <c r="V71" s="51"/>
      <c r="W71" s="53"/>
      <c r="X71" s="45"/>
      <c r="Y71" s="56">
        <f t="shared" si="16"/>
        <v>1896.298</v>
      </c>
      <c r="Z71" s="57">
        <f t="shared" si="14"/>
        <v>3271682.9394</v>
      </c>
      <c r="AA71" s="72">
        <f t="shared" si="15"/>
        <v>1725.3</v>
      </c>
      <c r="AB71" s="59"/>
    </row>
    <row r="72" s="3" customFormat="1" ht="21" customHeight="1" spans="1:28">
      <c r="A72" s="24">
        <v>66</v>
      </c>
      <c r="B72" s="82">
        <v>1895497</v>
      </c>
      <c r="C72" s="82">
        <v>1895447</v>
      </c>
      <c r="D72" s="82">
        <f t="shared" si="13"/>
        <v>1895472</v>
      </c>
      <c r="E72" s="28" t="s">
        <v>28</v>
      </c>
      <c r="F72" s="29">
        <f t="shared" ref="F72:F90" si="17">ABS(B72-C72)</f>
        <v>50</v>
      </c>
      <c r="G72" s="81">
        <v>10.5</v>
      </c>
      <c r="H72" s="29">
        <v>8</v>
      </c>
      <c r="I72" s="42">
        <f t="shared" ref="I72:I90" si="18">F72*G72*H72/100</f>
        <v>42</v>
      </c>
      <c r="J72" s="43"/>
      <c r="K72" s="44"/>
      <c r="L72" s="45"/>
      <c r="M72" s="45"/>
      <c r="N72" s="46"/>
      <c r="O72" s="44"/>
      <c r="P72" s="44"/>
      <c r="Q72" s="45"/>
      <c r="R72" s="46"/>
      <c r="S72" s="44"/>
      <c r="T72" s="44"/>
      <c r="U72" s="45"/>
      <c r="V72" s="51"/>
      <c r="W72" s="53"/>
      <c r="X72" s="45"/>
      <c r="Y72" s="56">
        <f t="shared" si="16"/>
        <v>1895.472</v>
      </c>
      <c r="Z72" s="57">
        <f t="shared" si="14"/>
        <v>191063.5776</v>
      </c>
      <c r="AA72" s="72">
        <f t="shared" si="15"/>
        <v>100.8</v>
      </c>
      <c r="AB72" s="59"/>
    </row>
    <row r="73" s="3" customFormat="1" ht="21" customHeight="1" spans="1:28">
      <c r="A73" s="24">
        <v>67</v>
      </c>
      <c r="B73" s="82">
        <v>1895227</v>
      </c>
      <c r="C73" s="82">
        <v>1895177</v>
      </c>
      <c r="D73" s="82">
        <f t="shared" si="13"/>
        <v>1895202</v>
      </c>
      <c r="E73" s="28" t="s">
        <v>28</v>
      </c>
      <c r="F73" s="29">
        <f t="shared" si="17"/>
        <v>50</v>
      </c>
      <c r="G73" s="81">
        <v>10.5</v>
      </c>
      <c r="H73" s="29">
        <v>8</v>
      </c>
      <c r="I73" s="42">
        <f t="shared" si="18"/>
        <v>42</v>
      </c>
      <c r="J73" s="43"/>
      <c r="K73" s="44"/>
      <c r="L73" s="45"/>
      <c r="M73" s="45"/>
      <c r="N73" s="46"/>
      <c r="O73" s="44"/>
      <c r="P73" s="44"/>
      <c r="Q73" s="45"/>
      <c r="R73" s="46"/>
      <c r="S73" s="44"/>
      <c r="T73" s="44"/>
      <c r="U73" s="45"/>
      <c r="V73" s="51"/>
      <c r="W73" s="53"/>
      <c r="X73" s="45"/>
      <c r="Y73" s="56">
        <f t="shared" si="16"/>
        <v>1895.202</v>
      </c>
      <c r="Z73" s="57">
        <f t="shared" si="14"/>
        <v>191036.3616</v>
      </c>
      <c r="AA73" s="72">
        <f t="shared" si="15"/>
        <v>100.8</v>
      </c>
      <c r="AB73" s="59"/>
    </row>
    <row r="74" s="3" customFormat="1" ht="21" customHeight="1" spans="1:28">
      <c r="A74" s="24">
        <v>68</v>
      </c>
      <c r="B74" s="82">
        <v>1895177</v>
      </c>
      <c r="C74" s="82">
        <v>1894215</v>
      </c>
      <c r="D74" s="82">
        <f t="shared" si="13"/>
        <v>1894696</v>
      </c>
      <c r="E74" s="28" t="s">
        <v>28</v>
      </c>
      <c r="F74" s="29">
        <f t="shared" si="17"/>
        <v>962</v>
      </c>
      <c r="G74" s="81">
        <v>8.99948024948025</v>
      </c>
      <c r="H74" s="29">
        <v>5</v>
      </c>
      <c r="I74" s="42">
        <f t="shared" si="18"/>
        <v>432.875</v>
      </c>
      <c r="J74" s="43"/>
      <c r="K74" s="44"/>
      <c r="L74" s="45"/>
      <c r="M74" s="45"/>
      <c r="N74" s="46"/>
      <c r="O74" s="44"/>
      <c r="P74" s="44"/>
      <c r="Q74" s="45"/>
      <c r="R74" s="46"/>
      <c r="S74" s="44"/>
      <c r="T74" s="44"/>
      <c r="U74" s="45"/>
      <c r="V74" s="51"/>
      <c r="W74" s="53"/>
      <c r="X74" s="45"/>
      <c r="Y74" s="56">
        <f t="shared" si="16"/>
        <v>1894.696</v>
      </c>
      <c r="Z74" s="57">
        <f t="shared" si="14"/>
        <v>1968399.6744</v>
      </c>
      <c r="AA74" s="72">
        <f t="shared" si="15"/>
        <v>1038.9</v>
      </c>
      <c r="AB74" s="59"/>
    </row>
    <row r="75" s="3" customFormat="1" ht="21" customHeight="1" spans="1:28">
      <c r="A75" s="24">
        <v>69</v>
      </c>
      <c r="B75" s="82">
        <v>1894215</v>
      </c>
      <c r="C75" s="82">
        <v>1894165</v>
      </c>
      <c r="D75" s="82">
        <f t="shared" si="13"/>
        <v>1894190</v>
      </c>
      <c r="E75" s="28" t="s">
        <v>28</v>
      </c>
      <c r="F75" s="29">
        <f t="shared" si="17"/>
        <v>50</v>
      </c>
      <c r="G75" s="81">
        <v>10.5</v>
      </c>
      <c r="H75" s="29">
        <v>8</v>
      </c>
      <c r="I75" s="42">
        <f t="shared" si="18"/>
        <v>42</v>
      </c>
      <c r="J75" s="43"/>
      <c r="K75" s="44"/>
      <c r="L75" s="45"/>
      <c r="M75" s="45"/>
      <c r="N75" s="46"/>
      <c r="O75" s="44"/>
      <c r="P75" s="44"/>
      <c r="Q75" s="45"/>
      <c r="R75" s="46"/>
      <c r="S75" s="44"/>
      <c r="T75" s="44"/>
      <c r="U75" s="45"/>
      <c r="V75" s="51"/>
      <c r="W75" s="53"/>
      <c r="X75" s="45"/>
      <c r="Y75" s="56">
        <f t="shared" si="16"/>
        <v>1894.19</v>
      </c>
      <c r="Z75" s="57">
        <f t="shared" si="14"/>
        <v>190934.352</v>
      </c>
      <c r="AA75" s="72">
        <f t="shared" si="15"/>
        <v>100.8</v>
      </c>
      <c r="AB75" s="59"/>
    </row>
    <row r="76" s="3" customFormat="1" ht="21" customHeight="1" spans="1:28">
      <c r="A76" s="24">
        <v>70</v>
      </c>
      <c r="B76" s="82">
        <v>1891934</v>
      </c>
      <c r="C76" s="82">
        <v>1891884</v>
      </c>
      <c r="D76" s="82">
        <f t="shared" si="13"/>
        <v>1891909</v>
      </c>
      <c r="E76" s="28" t="s">
        <v>28</v>
      </c>
      <c r="F76" s="29">
        <f t="shared" si="17"/>
        <v>50</v>
      </c>
      <c r="G76" s="81">
        <v>10.5</v>
      </c>
      <c r="H76" s="29">
        <v>8</v>
      </c>
      <c r="I76" s="42">
        <f t="shared" si="18"/>
        <v>42</v>
      </c>
      <c r="J76" s="43"/>
      <c r="K76" s="44"/>
      <c r="L76" s="45"/>
      <c r="M76" s="45"/>
      <c r="N76" s="46"/>
      <c r="O76" s="44"/>
      <c r="P76" s="44"/>
      <c r="Q76" s="45"/>
      <c r="R76" s="46"/>
      <c r="S76" s="44"/>
      <c r="T76" s="44"/>
      <c r="U76" s="45"/>
      <c r="V76" s="51"/>
      <c r="W76" s="53"/>
      <c r="X76" s="45"/>
      <c r="Y76" s="56">
        <f t="shared" si="16"/>
        <v>1891.909</v>
      </c>
      <c r="Z76" s="57">
        <f t="shared" si="14"/>
        <v>190704.4272</v>
      </c>
      <c r="AA76" s="72">
        <f t="shared" si="15"/>
        <v>100.8</v>
      </c>
      <c r="AB76" s="59"/>
    </row>
    <row r="77" s="3" customFormat="1" ht="21" customHeight="1" spans="1:28">
      <c r="A77" s="24">
        <v>71</v>
      </c>
      <c r="B77" s="82">
        <v>1891884</v>
      </c>
      <c r="C77" s="82">
        <v>1890992</v>
      </c>
      <c r="D77" s="82">
        <f t="shared" si="13"/>
        <v>1891438</v>
      </c>
      <c r="E77" s="28" t="s">
        <v>28</v>
      </c>
      <c r="F77" s="29">
        <f t="shared" si="17"/>
        <v>892</v>
      </c>
      <c r="G77" s="81">
        <v>9.01905829596413</v>
      </c>
      <c r="H77" s="29">
        <v>5</v>
      </c>
      <c r="I77" s="42">
        <f t="shared" si="18"/>
        <v>402.25</v>
      </c>
      <c r="J77" s="43"/>
      <c r="K77" s="44"/>
      <c r="L77" s="45"/>
      <c r="M77" s="45"/>
      <c r="N77" s="46"/>
      <c r="O77" s="44"/>
      <c r="P77" s="44"/>
      <c r="Q77" s="45"/>
      <c r="R77" s="46"/>
      <c r="S77" s="44"/>
      <c r="T77" s="44"/>
      <c r="U77" s="45"/>
      <c r="V77" s="51"/>
      <c r="W77" s="53"/>
      <c r="X77" s="45"/>
      <c r="Y77" s="56">
        <f t="shared" si="16"/>
        <v>1891.438</v>
      </c>
      <c r="Z77" s="57">
        <f t="shared" si="14"/>
        <v>1825994.2452</v>
      </c>
      <c r="AA77" s="72">
        <f t="shared" si="15"/>
        <v>965.4</v>
      </c>
      <c r="AB77" s="59"/>
    </row>
    <row r="78" s="3" customFormat="1" ht="21" customHeight="1" spans="1:28">
      <c r="A78" s="24">
        <v>72</v>
      </c>
      <c r="B78" s="82">
        <v>1890992</v>
      </c>
      <c r="C78" s="82">
        <v>1890942</v>
      </c>
      <c r="D78" s="82">
        <f t="shared" si="13"/>
        <v>1890967</v>
      </c>
      <c r="E78" s="28" t="s">
        <v>28</v>
      </c>
      <c r="F78" s="29">
        <f t="shared" si="17"/>
        <v>50</v>
      </c>
      <c r="G78" s="81">
        <v>10.5</v>
      </c>
      <c r="H78" s="29">
        <v>8</v>
      </c>
      <c r="I78" s="42">
        <f t="shared" si="18"/>
        <v>42</v>
      </c>
      <c r="J78" s="43"/>
      <c r="K78" s="44"/>
      <c r="L78" s="45"/>
      <c r="M78" s="45"/>
      <c r="N78" s="46"/>
      <c r="O78" s="44"/>
      <c r="P78" s="44"/>
      <c r="Q78" s="45"/>
      <c r="R78" s="46"/>
      <c r="S78" s="44"/>
      <c r="T78" s="44"/>
      <c r="U78" s="45"/>
      <c r="V78" s="51"/>
      <c r="W78" s="53"/>
      <c r="X78" s="45"/>
      <c r="Y78" s="56">
        <f t="shared" si="16"/>
        <v>1890.967</v>
      </c>
      <c r="Z78" s="57">
        <f t="shared" si="14"/>
        <v>190609.4736</v>
      </c>
      <c r="AA78" s="72">
        <f t="shared" si="15"/>
        <v>100.8</v>
      </c>
      <c r="AB78" s="59"/>
    </row>
    <row r="79" s="3" customFormat="1" ht="21" customHeight="1" spans="1:28">
      <c r="A79" s="24">
        <v>73</v>
      </c>
      <c r="B79" s="82">
        <v>1882573</v>
      </c>
      <c r="C79" s="82">
        <v>1882523</v>
      </c>
      <c r="D79" s="82">
        <f t="shared" si="13"/>
        <v>1882548</v>
      </c>
      <c r="E79" s="28" t="s">
        <v>28</v>
      </c>
      <c r="F79" s="29">
        <f t="shared" si="17"/>
        <v>50</v>
      </c>
      <c r="G79" s="81">
        <v>10.5</v>
      </c>
      <c r="H79" s="29">
        <v>8</v>
      </c>
      <c r="I79" s="42">
        <f t="shared" si="18"/>
        <v>42</v>
      </c>
      <c r="J79" s="43"/>
      <c r="K79" s="44"/>
      <c r="L79" s="45"/>
      <c r="M79" s="45"/>
      <c r="N79" s="46"/>
      <c r="O79" s="44"/>
      <c r="P79" s="44"/>
      <c r="Q79" s="45"/>
      <c r="R79" s="46"/>
      <c r="S79" s="44"/>
      <c r="T79" s="44"/>
      <c r="U79" s="45"/>
      <c r="V79" s="51"/>
      <c r="W79" s="53"/>
      <c r="X79" s="45"/>
      <c r="Y79" s="56">
        <f t="shared" si="16"/>
        <v>1882.548</v>
      </c>
      <c r="Z79" s="57">
        <f t="shared" si="14"/>
        <v>189760.8384</v>
      </c>
      <c r="AA79" s="72">
        <f t="shared" si="15"/>
        <v>100.8</v>
      </c>
      <c r="AB79" s="59"/>
    </row>
    <row r="80" s="3" customFormat="1" ht="21" customHeight="1" spans="1:28">
      <c r="A80" s="24">
        <v>74</v>
      </c>
      <c r="B80" s="82">
        <v>1882523</v>
      </c>
      <c r="C80" s="82">
        <v>1882033</v>
      </c>
      <c r="D80" s="82">
        <f t="shared" si="13"/>
        <v>1882278</v>
      </c>
      <c r="E80" s="28" t="s">
        <v>28</v>
      </c>
      <c r="F80" s="29">
        <f t="shared" si="17"/>
        <v>490</v>
      </c>
      <c r="G80" s="81">
        <v>8.99489795918367</v>
      </c>
      <c r="H80" s="29">
        <v>5</v>
      </c>
      <c r="I80" s="42">
        <f t="shared" si="18"/>
        <v>220.375</v>
      </c>
      <c r="J80" s="43"/>
      <c r="K80" s="44"/>
      <c r="L80" s="45"/>
      <c r="M80" s="45"/>
      <c r="N80" s="46"/>
      <c r="O80" s="44"/>
      <c r="P80" s="44"/>
      <c r="Q80" s="45"/>
      <c r="R80" s="46"/>
      <c r="S80" s="44"/>
      <c r="T80" s="44"/>
      <c r="U80" s="45"/>
      <c r="V80" s="51"/>
      <c r="W80" s="53"/>
      <c r="X80" s="45"/>
      <c r="Y80" s="56">
        <f t="shared" si="16"/>
        <v>1882.278</v>
      </c>
      <c r="Z80" s="57">
        <f t="shared" si="14"/>
        <v>995536.8342</v>
      </c>
      <c r="AA80" s="72">
        <f t="shared" si="15"/>
        <v>528.9</v>
      </c>
      <c r="AB80" s="59"/>
    </row>
    <row r="81" s="3" customFormat="1" ht="21" customHeight="1" spans="1:28">
      <c r="A81" s="24">
        <v>75</v>
      </c>
      <c r="B81" s="82">
        <v>1882033</v>
      </c>
      <c r="C81" s="82">
        <v>1881983</v>
      </c>
      <c r="D81" s="82">
        <f t="shared" si="13"/>
        <v>1882008</v>
      </c>
      <c r="E81" s="28" t="s">
        <v>28</v>
      </c>
      <c r="F81" s="29">
        <f t="shared" si="17"/>
        <v>50</v>
      </c>
      <c r="G81" s="81">
        <v>10.5</v>
      </c>
      <c r="H81" s="29">
        <v>8</v>
      </c>
      <c r="I81" s="42">
        <f t="shared" si="18"/>
        <v>42</v>
      </c>
      <c r="J81" s="43"/>
      <c r="K81" s="44"/>
      <c r="L81" s="45"/>
      <c r="M81" s="45"/>
      <c r="N81" s="46"/>
      <c r="O81" s="44"/>
      <c r="P81" s="44"/>
      <c r="Q81" s="45"/>
      <c r="R81" s="46"/>
      <c r="S81" s="44"/>
      <c r="T81" s="44"/>
      <c r="U81" s="45"/>
      <c r="V81" s="51"/>
      <c r="W81" s="53"/>
      <c r="X81" s="45"/>
      <c r="Y81" s="56">
        <f t="shared" si="16"/>
        <v>1882.008</v>
      </c>
      <c r="Z81" s="57">
        <f t="shared" si="14"/>
        <v>189706.4064</v>
      </c>
      <c r="AA81" s="72">
        <f t="shared" si="15"/>
        <v>100.8</v>
      </c>
      <c r="AB81" s="59"/>
    </row>
    <row r="82" s="3" customFormat="1" ht="21" customHeight="1" spans="1:28">
      <c r="A82" s="24">
        <v>76</v>
      </c>
      <c r="B82" s="82">
        <v>1875053</v>
      </c>
      <c r="C82" s="82">
        <v>1875003</v>
      </c>
      <c r="D82" s="82">
        <f t="shared" si="13"/>
        <v>1875028</v>
      </c>
      <c r="E82" s="28" t="s">
        <v>28</v>
      </c>
      <c r="F82" s="29">
        <f t="shared" si="17"/>
        <v>50</v>
      </c>
      <c r="G82" s="81">
        <v>10.5</v>
      </c>
      <c r="H82" s="29">
        <v>8</v>
      </c>
      <c r="I82" s="42">
        <f t="shared" si="18"/>
        <v>42</v>
      </c>
      <c r="J82" s="43"/>
      <c r="K82" s="44"/>
      <c r="L82" s="45"/>
      <c r="M82" s="45"/>
      <c r="N82" s="46"/>
      <c r="O82" s="44"/>
      <c r="P82" s="44"/>
      <c r="Q82" s="45"/>
      <c r="R82" s="46"/>
      <c r="S82" s="44"/>
      <c r="T82" s="44"/>
      <c r="U82" s="45"/>
      <c r="V82" s="51"/>
      <c r="W82" s="53"/>
      <c r="X82" s="45"/>
      <c r="Y82" s="56">
        <f t="shared" si="16"/>
        <v>1875.028</v>
      </c>
      <c r="Z82" s="57">
        <f t="shared" si="14"/>
        <v>189002.8224</v>
      </c>
      <c r="AA82" s="72">
        <f t="shared" si="15"/>
        <v>100.8</v>
      </c>
      <c r="AB82" s="59"/>
    </row>
    <row r="83" s="3" customFormat="1" ht="21" customHeight="1" spans="1:28">
      <c r="A83" s="24">
        <v>77</v>
      </c>
      <c r="B83" s="82">
        <v>1875003</v>
      </c>
      <c r="C83" s="82">
        <v>1872619</v>
      </c>
      <c r="D83" s="82">
        <f t="shared" si="13"/>
        <v>1873811</v>
      </c>
      <c r="E83" s="28" t="s">
        <v>28</v>
      </c>
      <c r="F83" s="29">
        <f t="shared" si="17"/>
        <v>2384</v>
      </c>
      <c r="G83" s="81">
        <v>9.00167785234899</v>
      </c>
      <c r="H83" s="29">
        <v>5</v>
      </c>
      <c r="I83" s="42">
        <f t="shared" si="18"/>
        <v>1073</v>
      </c>
      <c r="J83" s="43"/>
      <c r="K83" s="44"/>
      <c r="L83" s="45"/>
      <c r="M83" s="45"/>
      <c r="N83" s="46"/>
      <c r="O83" s="44"/>
      <c r="P83" s="44"/>
      <c r="Q83" s="45"/>
      <c r="R83" s="46"/>
      <c r="S83" s="44"/>
      <c r="T83" s="44"/>
      <c r="U83" s="45"/>
      <c r="V83" s="51"/>
      <c r="W83" s="53"/>
      <c r="X83" s="45"/>
      <c r="Y83" s="56">
        <f t="shared" si="16"/>
        <v>1873.811</v>
      </c>
      <c r="Z83" s="57">
        <f t="shared" si="14"/>
        <v>4825438.0872</v>
      </c>
      <c r="AA83" s="72">
        <f t="shared" si="15"/>
        <v>2575.2</v>
      </c>
      <c r="AB83" s="59"/>
    </row>
    <row r="84" s="3" customFormat="1" ht="21" customHeight="1" spans="1:28">
      <c r="A84" s="24">
        <v>78</v>
      </c>
      <c r="B84" s="82">
        <v>1872619</v>
      </c>
      <c r="C84" s="82">
        <v>1872569</v>
      </c>
      <c r="D84" s="82">
        <f t="shared" si="13"/>
        <v>1872594</v>
      </c>
      <c r="E84" s="28" t="s">
        <v>28</v>
      </c>
      <c r="F84" s="29">
        <f t="shared" si="17"/>
        <v>50</v>
      </c>
      <c r="G84" s="81">
        <v>10.5</v>
      </c>
      <c r="H84" s="29">
        <v>8</v>
      </c>
      <c r="I84" s="42">
        <f t="shared" si="18"/>
        <v>42</v>
      </c>
      <c r="J84" s="43"/>
      <c r="K84" s="44"/>
      <c r="L84" s="45"/>
      <c r="M84" s="45"/>
      <c r="N84" s="46"/>
      <c r="O84" s="44"/>
      <c r="P84" s="44"/>
      <c r="Q84" s="45"/>
      <c r="R84" s="46"/>
      <c r="S84" s="44"/>
      <c r="T84" s="44"/>
      <c r="U84" s="45"/>
      <c r="V84" s="51"/>
      <c r="W84" s="53"/>
      <c r="X84" s="45"/>
      <c r="Y84" s="56">
        <f t="shared" si="16"/>
        <v>1872.594</v>
      </c>
      <c r="Z84" s="57">
        <f t="shared" si="14"/>
        <v>188757.4752</v>
      </c>
      <c r="AA84" s="72">
        <f t="shared" si="15"/>
        <v>100.8</v>
      </c>
      <c r="AB84" s="59"/>
    </row>
    <row r="85" s="3" customFormat="1" ht="21" customHeight="1" spans="1:28">
      <c r="A85" s="24">
        <v>79</v>
      </c>
      <c r="B85" s="82">
        <v>1870598</v>
      </c>
      <c r="C85" s="82">
        <v>1870548</v>
      </c>
      <c r="D85" s="82">
        <f t="shared" si="13"/>
        <v>1870573</v>
      </c>
      <c r="E85" s="28" t="s">
        <v>28</v>
      </c>
      <c r="F85" s="29">
        <f t="shared" si="17"/>
        <v>50</v>
      </c>
      <c r="G85" s="81">
        <v>10.5</v>
      </c>
      <c r="H85" s="29">
        <v>8</v>
      </c>
      <c r="I85" s="42">
        <f t="shared" si="18"/>
        <v>42</v>
      </c>
      <c r="J85" s="43"/>
      <c r="K85" s="44"/>
      <c r="L85" s="45"/>
      <c r="M85" s="45"/>
      <c r="N85" s="46"/>
      <c r="O85" s="44"/>
      <c r="P85" s="44"/>
      <c r="Q85" s="45"/>
      <c r="R85" s="46"/>
      <c r="S85" s="44"/>
      <c r="T85" s="44"/>
      <c r="U85" s="45"/>
      <c r="V85" s="51"/>
      <c r="W85" s="53"/>
      <c r="X85" s="45"/>
      <c r="Y85" s="56">
        <f t="shared" si="16"/>
        <v>1870.573</v>
      </c>
      <c r="Z85" s="57">
        <f t="shared" si="14"/>
        <v>188553.7584</v>
      </c>
      <c r="AA85" s="72">
        <f t="shared" si="15"/>
        <v>100.8</v>
      </c>
      <c r="AB85" s="59"/>
    </row>
    <row r="86" s="3" customFormat="1" ht="21" customHeight="1" spans="1:28">
      <c r="A86" s="24">
        <v>80</v>
      </c>
      <c r="B86" s="82">
        <v>1870548</v>
      </c>
      <c r="C86" s="82">
        <v>1868264</v>
      </c>
      <c r="D86" s="82">
        <f t="shared" si="13"/>
        <v>1869406</v>
      </c>
      <c r="E86" s="28" t="s">
        <v>28</v>
      </c>
      <c r="F86" s="29">
        <f t="shared" si="17"/>
        <v>2284</v>
      </c>
      <c r="G86" s="81">
        <v>9.01269702276707</v>
      </c>
      <c r="H86" s="29">
        <v>5</v>
      </c>
      <c r="I86" s="42">
        <f t="shared" si="18"/>
        <v>1029.25</v>
      </c>
      <c r="J86" s="43"/>
      <c r="K86" s="44"/>
      <c r="L86" s="45"/>
      <c r="M86" s="45"/>
      <c r="N86" s="46"/>
      <c r="O86" s="44"/>
      <c r="P86" s="44"/>
      <c r="Q86" s="45"/>
      <c r="R86" s="46"/>
      <c r="S86" s="44"/>
      <c r="T86" s="44"/>
      <c r="U86" s="45"/>
      <c r="V86" s="51"/>
      <c r="W86" s="53"/>
      <c r="X86" s="45"/>
      <c r="Y86" s="56">
        <f t="shared" si="16"/>
        <v>1869.406</v>
      </c>
      <c r="Z86" s="57">
        <f t="shared" si="14"/>
        <v>4617806.7012</v>
      </c>
      <c r="AA86" s="72">
        <f t="shared" si="15"/>
        <v>2470.2</v>
      </c>
      <c r="AB86" s="59"/>
    </row>
    <row r="87" s="3" customFormat="1" ht="21" customHeight="1" spans="1:28">
      <c r="A87" s="24">
        <v>81</v>
      </c>
      <c r="B87" s="82">
        <v>1868264</v>
      </c>
      <c r="C87" s="82">
        <v>1868214</v>
      </c>
      <c r="D87" s="82">
        <f t="shared" si="13"/>
        <v>1868239</v>
      </c>
      <c r="E87" s="28" t="s">
        <v>28</v>
      </c>
      <c r="F87" s="29">
        <f t="shared" si="17"/>
        <v>50</v>
      </c>
      <c r="G87" s="81">
        <v>10.5</v>
      </c>
      <c r="H87" s="29">
        <v>8</v>
      </c>
      <c r="I87" s="42">
        <f t="shared" si="18"/>
        <v>42</v>
      </c>
      <c r="J87" s="43"/>
      <c r="K87" s="44"/>
      <c r="L87" s="45"/>
      <c r="M87" s="45"/>
      <c r="N87" s="46"/>
      <c r="O87" s="44"/>
      <c r="P87" s="44"/>
      <c r="Q87" s="45"/>
      <c r="R87" s="46"/>
      <c r="S87" s="44"/>
      <c r="T87" s="44"/>
      <c r="U87" s="45"/>
      <c r="V87" s="51"/>
      <c r="W87" s="53"/>
      <c r="X87" s="45"/>
      <c r="Y87" s="56">
        <f t="shared" si="16"/>
        <v>1868.239</v>
      </c>
      <c r="Z87" s="57">
        <f t="shared" si="14"/>
        <v>188318.4912</v>
      </c>
      <c r="AA87" s="72">
        <f t="shared" si="15"/>
        <v>100.8</v>
      </c>
      <c r="AB87" s="59"/>
    </row>
    <row r="88" s="3" customFormat="1" ht="21" customHeight="1" spans="1:28">
      <c r="A88" s="24">
        <v>82</v>
      </c>
      <c r="B88" s="82">
        <v>1867758</v>
      </c>
      <c r="C88" s="82">
        <v>1867708</v>
      </c>
      <c r="D88" s="82">
        <f t="shared" si="13"/>
        <v>1867733</v>
      </c>
      <c r="E88" s="28" t="s">
        <v>28</v>
      </c>
      <c r="F88" s="29">
        <f t="shared" si="17"/>
        <v>50</v>
      </c>
      <c r="G88" s="81">
        <v>10.5</v>
      </c>
      <c r="H88" s="29">
        <v>8</v>
      </c>
      <c r="I88" s="42">
        <f t="shared" si="18"/>
        <v>42</v>
      </c>
      <c r="J88" s="43"/>
      <c r="K88" s="44"/>
      <c r="L88" s="45"/>
      <c r="M88" s="45"/>
      <c r="N88" s="46"/>
      <c r="O88" s="44"/>
      <c r="P88" s="44"/>
      <c r="Q88" s="45"/>
      <c r="R88" s="46"/>
      <c r="S88" s="44"/>
      <c r="T88" s="44"/>
      <c r="U88" s="45"/>
      <c r="V88" s="51"/>
      <c r="W88" s="53"/>
      <c r="X88" s="45"/>
      <c r="Y88" s="56">
        <f t="shared" si="16"/>
        <v>1867.733</v>
      </c>
      <c r="Z88" s="57">
        <f t="shared" si="14"/>
        <v>188267.4864</v>
      </c>
      <c r="AA88" s="72">
        <f t="shared" si="15"/>
        <v>100.8</v>
      </c>
      <c r="AB88" s="59"/>
    </row>
    <row r="89" s="3" customFormat="1" ht="21" customHeight="1" spans="1:28">
      <c r="A89" s="24">
        <v>83</v>
      </c>
      <c r="B89" s="82">
        <v>1867708</v>
      </c>
      <c r="C89" s="82">
        <v>1867024</v>
      </c>
      <c r="D89" s="82">
        <f t="shared" si="13"/>
        <v>1867366</v>
      </c>
      <c r="E89" s="28" t="s">
        <v>28</v>
      </c>
      <c r="F89" s="29">
        <f t="shared" si="17"/>
        <v>684</v>
      </c>
      <c r="G89" s="81">
        <v>8.92543859649123</v>
      </c>
      <c r="H89" s="29">
        <v>5</v>
      </c>
      <c r="I89" s="42">
        <f t="shared" si="18"/>
        <v>305.25</v>
      </c>
      <c r="J89" s="43"/>
      <c r="K89" s="44"/>
      <c r="L89" s="45"/>
      <c r="M89" s="45"/>
      <c r="N89" s="46"/>
      <c r="O89" s="44"/>
      <c r="P89" s="44"/>
      <c r="Q89" s="45"/>
      <c r="R89" s="46"/>
      <c r="S89" s="44"/>
      <c r="T89" s="44"/>
      <c r="U89" s="45"/>
      <c r="V89" s="51"/>
      <c r="W89" s="53"/>
      <c r="X89" s="45"/>
      <c r="Y89" s="56">
        <f t="shared" si="16"/>
        <v>1867.366</v>
      </c>
      <c r="Z89" s="57">
        <f t="shared" si="14"/>
        <v>1368032.3316</v>
      </c>
      <c r="AA89" s="72">
        <f t="shared" si="15"/>
        <v>732.6</v>
      </c>
      <c r="AB89" s="59"/>
    </row>
    <row r="90" s="3" customFormat="1" ht="21" customHeight="1" spans="1:28">
      <c r="A90" s="24">
        <v>84</v>
      </c>
      <c r="B90" s="82">
        <v>1867024</v>
      </c>
      <c r="C90" s="82">
        <v>1866974</v>
      </c>
      <c r="D90" s="82">
        <f t="shared" si="13"/>
        <v>1866999</v>
      </c>
      <c r="E90" s="28" t="s">
        <v>28</v>
      </c>
      <c r="F90" s="29">
        <f t="shared" si="17"/>
        <v>50</v>
      </c>
      <c r="G90" s="81">
        <v>10.5</v>
      </c>
      <c r="H90" s="29">
        <v>8</v>
      </c>
      <c r="I90" s="42">
        <f t="shared" si="18"/>
        <v>42</v>
      </c>
      <c r="J90" s="43"/>
      <c r="K90" s="44"/>
      <c r="L90" s="45"/>
      <c r="M90" s="45"/>
      <c r="N90" s="46"/>
      <c r="O90" s="44"/>
      <c r="P90" s="44"/>
      <c r="Q90" s="45"/>
      <c r="R90" s="46"/>
      <c r="S90" s="44"/>
      <c r="T90" s="44"/>
      <c r="U90" s="45"/>
      <c r="V90" s="51"/>
      <c r="W90" s="53"/>
      <c r="X90" s="45"/>
      <c r="Y90" s="56">
        <f t="shared" si="16"/>
        <v>1866.999</v>
      </c>
      <c r="Z90" s="57">
        <f t="shared" si="14"/>
        <v>188193.4992</v>
      </c>
      <c r="AA90" s="72">
        <f t="shared" si="15"/>
        <v>100.8</v>
      </c>
      <c r="AB90" s="59"/>
    </row>
    <row r="91" s="3" customFormat="1" ht="21" customHeight="1" spans="1:28">
      <c r="A91" s="24"/>
      <c r="B91" s="60"/>
      <c r="C91" s="60"/>
      <c r="D91" s="27"/>
      <c r="E91" s="61"/>
      <c r="F91" s="29"/>
      <c r="G91" s="29"/>
      <c r="H91" s="29"/>
      <c r="I91" s="30"/>
      <c r="J91" s="43"/>
      <c r="K91" s="44"/>
      <c r="L91" s="45"/>
      <c r="M91" s="45"/>
      <c r="N91" s="46"/>
      <c r="O91" s="44"/>
      <c r="P91" s="44"/>
      <c r="Q91" s="45"/>
      <c r="R91" s="46"/>
      <c r="S91" s="44"/>
      <c r="T91" s="44"/>
      <c r="U91" s="45"/>
      <c r="V91" s="51"/>
      <c r="W91" s="53"/>
      <c r="X91" s="45"/>
      <c r="Y91" s="56"/>
      <c r="Z91" s="57"/>
      <c r="AA91" s="72"/>
      <c r="AB91" s="59"/>
    </row>
    <row r="92" s="3" customFormat="1" ht="21" customHeight="1" spans="1:28">
      <c r="A92" s="64"/>
      <c r="B92" s="62"/>
      <c r="C92" s="62"/>
      <c r="D92" s="62"/>
      <c r="E92" s="63"/>
      <c r="F92" s="64"/>
      <c r="G92" s="65"/>
      <c r="H92" s="65"/>
      <c r="I92" s="42"/>
      <c r="J92" s="43"/>
      <c r="K92" s="44"/>
      <c r="L92" s="45"/>
      <c r="M92" s="45"/>
      <c r="N92" s="46"/>
      <c r="O92" s="44"/>
      <c r="P92" s="44"/>
      <c r="Q92" s="45"/>
      <c r="R92" s="46"/>
      <c r="S92" s="44"/>
      <c r="T92" s="44"/>
      <c r="U92" s="45"/>
      <c r="V92" s="46"/>
      <c r="W92" s="71"/>
      <c r="X92" s="45"/>
      <c r="Y92" s="56"/>
      <c r="Z92" s="57"/>
      <c r="AA92" s="72"/>
      <c r="AB92" s="59"/>
    </row>
    <row r="93" s="4" customFormat="1" ht="21" customHeight="1" spans="1:28">
      <c r="A93" s="66" t="s">
        <v>29</v>
      </c>
      <c r="B93" s="67"/>
      <c r="C93" s="67"/>
      <c r="D93" s="67"/>
      <c r="E93" s="68"/>
      <c r="F93" s="69"/>
      <c r="G93" s="70"/>
      <c r="H93" s="70"/>
      <c r="I93" s="70"/>
      <c r="J93" s="70"/>
      <c r="K93" s="70"/>
      <c r="L93" s="70"/>
      <c r="M93" s="70"/>
      <c r="N93" s="70"/>
      <c r="O93" s="70"/>
      <c r="P93" s="70"/>
      <c r="Q93" s="70"/>
      <c r="R93" s="70"/>
      <c r="S93" s="70"/>
      <c r="T93" s="70"/>
      <c r="U93" s="70"/>
      <c r="V93" s="70"/>
      <c r="W93" s="70"/>
      <c r="X93" s="70"/>
      <c r="Y93" s="73"/>
      <c r="Z93" s="57">
        <f>SUM(Z6:Z92)</f>
        <v>91720813.948956</v>
      </c>
      <c r="AA93" s="57">
        <f>SUM(AA6:AA92)</f>
        <v>48230.856</v>
      </c>
      <c r="AB93" s="57">
        <f>Z93/AA93</f>
        <v>1901.70404499883</v>
      </c>
    </row>
    <row r="94" s="4" customFormat="1" ht="21" customHeight="1" spans="1:28">
      <c r="A94" s="66" t="s">
        <v>30</v>
      </c>
      <c r="B94" s="77"/>
      <c r="C94" s="77"/>
      <c r="D94" s="77"/>
      <c r="E94" s="78"/>
      <c r="F94" s="69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3"/>
      <c r="Z94" s="57">
        <v>1.3</v>
      </c>
      <c r="AA94" s="57"/>
      <c r="AB94" s="57"/>
    </row>
    <row r="95" s="4" customFormat="1" ht="21" customHeight="1" spans="1:28">
      <c r="A95" s="66" t="s">
        <v>31</v>
      </c>
      <c r="B95" s="77"/>
      <c r="C95" s="77"/>
      <c r="D95" s="77"/>
      <c r="E95" s="78"/>
      <c r="F95" s="69"/>
      <c r="G95" s="70"/>
      <c r="H95" s="70"/>
      <c r="I95" s="70"/>
      <c r="J95" s="70"/>
      <c r="K95" s="70"/>
      <c r="L95" s="70"/>
      <c r="M95" s="70"/>
      <c r="N95" s="70"/>
      <c r="O95" s="70"/>
      <c r="P95" s="70"/>
      <c r="Q95" s="70"/>
      <c r="R95" s="70"/>
      <c r="S95" s="70"/>
      <c r="T95" s="70"/>
      <c r="U95" s="70"/>
      <c r="V95" s="70"/>
      <c r="W95" s="70"/>
      <c r="X95" s="70"/>
      <c r="Y95" s="73"/>
      <c r="Z95" s="57">
        <f>Z94*Z93</f>
        <v>119237058.133643</v>
      </c>
      <c r="AA95" s="57"/>
      <c r="AB95" s="57"/>
    </row>
    <row r="96" customHeight="1" spans="1:28">
      <c r="A96" s="79" t="s">
        <v>32</v>
      </c>
      <c r="B96" s="80"/>
      <c r="C96" s="80"/>
      <c r="D96" s="80"/>
      <c r="E96" s="80"/>
      <c r="F96" s="80"/>
      <c r="G96" s="80"/>
      <c r="H96" s="80"/>
      <c r="I96" s="80"/>
      <c r="J96" s="80"/>
      <c r="K96" s="80"/>
      <c r="L96" s="80"/>
      <c r="M96" s="80"/>
      <c r="N96" s="80"/>
      <c r="O96" s="80"/>
      <c r="P96" s="80"/>
      <c r="Q96" s="80"/>
      <c r="R96" s="80"/>
      <c r="S96" s="80"/>
      <c r="T96" s="80"/>
      <c r="U96" s="80"/>
      <c r="V96" s="80"/>
      <c r="W96" s="80"/>
      <c r="X96" s="80"/>
      <c r="Y96" s="80"/>
      <c r="Z96" s="80"/>
      <c r="AA96" s="80"/>
      <c r="AB96" s="80"/>
    </row>
    <row r="97" customHeight="1" spans="1:28">
      <c r="A97" s="80"/>
      <c r="B97" s="80"/>
      <c r="C97" s="80"/>
      <c r="D97" s="80"/>
      <c r="E97" s="80"/>
      <c r="F97" s="80"/>
      <c r="G97" s="80"/>
      <c r="H97" s="80"/>
      <c r="I97" s="80"/>
      <c r="J97" s="80"/>
      <c r="K97" s="80"/>
      <c r="L97" s="80"/>
      <c r="M97" s="80"/>
      <c r="N97" s="80"/>
      <c r="O97" s="80"/>
      <c r="P97" s="80"/>
      <c r="Q97" s="80"/>
      <c r="R97" s="80"/>
      <c r="S97" s="80"/>
      <c r="T97" s="80"/>
      <c r="U97" s="80"/>
      <c r="V97" s="80"/>
      <c r="W97" s="80"/>
      <c r="X97" s="80"/>
      <c r="Y97" s="80"/>
      <c r="Z97" s="80"/>
      <c r="AA97" s="80"/>
      <c r="AB97" s="80"/>
    </row>
  </sheetData>
  <autoFilter ref="A4:AB111">
    <extLst/>
  </autoFilter>
  <mergeCells count="21">
    <mergeCell ref="A2:AB2"/>
    <mergeCell ref="J3:M3"/>
    <mergeCell ref="N3:Q3"/>
    <mergeCell ref="R3:U3"/>
    <mergeCell ref="V3:X3"/>
    <mergeCell ref="A93:E93"/>
    <mergeCell ref="A94:E94"/>
    <mergeCell ref="A95:E95"/>
    <mergeCell ref="A3:A4"/>
    <mergeCell ref="D3:D4"/>
    <mergeCell ref="E3:E4"/>
    <mergeCell ref="F3:F4"/>
    <mergeCell ref="G3:G4"/>
    <mergeCell ref="H3:H4"/>
    <mergeCell ref="I3:I4"/>
    <mergeCell ref="Y3:Y4"/>
    <mergeCell ref="Z3:Z4"/>
    <mergeCell ref="AA3:AA4"/>
    <mergeCell ref="AB3:AB4"/>
    <mergeCell ref="B3:C4"/>
    <mergeCell ref="A96:AB97"/>
  </mergeCells>
  <printOptions horizontalCentered="1"/>
  <pageMargins left="0.590277777777778" right="0.590277777777778" top="0.275" bottom="0.314583333333333" header="0.393055555555556" footer="0.393055555555556"/>
  <pageSetup paperSize="9" scale="70" fitToHeight="0" orientation="landscape" horizontalDpi="600"/>
  <headerFooter>
    <oddHeader>&amp;R第&amp;P页 共&amp;N页 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91"/>
  <sheetViews>
    <sheetView zoomScale="85" zoomScaleNormal="85" zoomScaleSheetLayoutView="130" workbookViewId="0">
      <selection activeCell="Z5" sqref="Z5"/>
    </sheetView>
  </sheetViews>
  <sheetFormatPr defaultColWidth="8.88333333333333" defaultRowHeight="24.9" customHeight="1"/>
  <cols>
    <col min="1" max="1" width="3.775" style="5" customWidth="1"/>
    <col min="2" max="2" width="9.88333333333333" style="6" customWidth="1"/>
    <col min="3" max="3" width="10" style="6" customWidth="1"/>
    <col min="4" max="4" width="9.88333333333333" style="6" customWidth="1"/>
    <col min="5" max="5" width="11.3333333333333" style="6" customWidth="1"/>
    <col min="6" max="6" width="6.10833333333333" style="7" customWidth="1"/>
    <col min="7" max="7" width="6.10833333333333" style="8" customWidth="1"/>
    <col min="8" max="8" width="6.775" style="8" customWidth="1"/>
    <col min="9" max="9" width="7.21666666666667" style="8" customWidth="1"/>
    <col min="10" max="10" width="4.775" style="8" customWidth="1"/>
    <col min="11" max="11" width="8.88333333333333" style="8" customWidth="1"/>
    <col min="12" max="12" width="7" style="8" customWidth="1"/>
    <col min="13" max="13" width="7.21666666666667" style="8" customWidth="1"/>
    <col min="14" max="14" width="6" style="8" customWidth="1"/>
    <col min="15" max="15" width="8.55833333333333" style="8" customWidth="1"/>
    <col min="16" max="16" width="7" style="8" customWidth="1"/>
    <col min="17" max="17" width="11.1083333333333" style="8" customWidth="1"/>
    <col min="18" max="18" width="6.44166666666667" style="8" customWidth="1"/>
    <col min="19" max="19" width="8.66666666666667" style="8" customWidth="1"/>
    <col min="20" max="20" width="8.10833333333333" style="8" customWidth="1"/>
    <col min="21" max="21" width="9.775" style="8" customWidth="1"/>
    <col min="22" max="22" width="6.33333333333333" style="8" customWidth="1"/>
    <col min="23" max="23" width="8.44166666666667" style="8" customWidth="1"/>
    <col min="24" max="24" width="8.21666666666667" style="8" customWidth="1"/>
    <col min="25" max="25" width="7" style="9" customWidth="1"/>
    <col min="26" max="26" width="10.2166666666667" style="8" customWidth="1"/>
    <col min="27" max="27" width="8" style="10" customWidth="1"/>
    <col min="28" max="28" width="7.10833333333333" style="11" customWidth="1"/>
    <col min="29" max="30" width="8.88333333333333" style="11"/>
    <col min="31" max="32" width="8.88333333333333" style="12"/>
    <col min="33" max="16362" width="8.88333333333333" style="12" hidden="1" customWidth="1"/>
    <col min="16363" max="16384" width="8.88333333333333" style="12"/>
  </cols>
  <sheetData>
    <row r="1" ht="14.25" customHeight="1"/>
    <row r="2" s="1" customFormat="1" ht="36" customHeight="1" spans="1:30">
      <c r="A2" s="13" t="s">
        <v>33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54"/>
      <c r="AD2" s="54"/>
    </row>
    <row r="3" s="2" customFormat="1" ht="30" customHeight="1" spans="1:28">
      <c r="A3" s="15" t="s">
        <v>1</v>
      </c>
      <c r="B3" s="16" t="s">
        <v>2</v>
      </c>
      <c r="C3" s="17"/>
      <c r="D3" s="18" t="s">
        <v>3</v>
      </c>
      <c r="E3" s="18" t="s">
        <v>4</v>
      </c>
      <c r="F3" s="18" t="s">
        <v>5</v>
      </c>
      <c r="G3" s="19" t="s">
        <v>6</v>
      </c>
      <c r="H3" s="19" t="s">
        <v>7</v>
      </c>
      <c r="I3" s="19" t="s">
        <v>8</v>
      </c>
      <c r="J3" s="34" t="s">
        <v>9</v>
      </c>
      <c r="K3" s="35"/>
      <c r="L3" s="35"/>
      <c r="M3" s="36"/>
      <c r="N3" s="37" t="s">
        <v>10</v>
      </c>
      <c r="O3" s="38"/>
      <c r="P3" s="38"/>
      <c r="Q3" s="47"/>
      <c r="R3" s="37" t="s">
        <v>10</v>
      </c>
      <c r="S3" s="38"/>
      <c r="T3" s="38"/>
      <c r="U3" s="48"/>
      <c r="V3" s="40" t="s">
        <v>11</v>
      </c>
      <c r="W3" s="40"/>
      <c r="X3" s="40"/>
      <c r="Y3" s="55" t="s">
        <v>12</v>
      </c>
      <c r="Z3" s="19" t="s">
        <v>13</v>
      </c>
      <c r="AA3" s="19" t="s">
        <v>14</v>
      </c>
      <c r="AB3" s="55" t="s">
        <v>15</v>
      </c>
    </row>
    <row r="4" s="2" customFormat="1" ht="35.1" customHeight="1" spans="1:28">
      <c r="A4" s="20"/>
      <c r="B4" s="21"/>
      <c r="C4" s="22"/>
      <c r="D4" s="20"/>
      <c r="E4" s="20"/>
      <c r="F4" s="20"/>
      <c r="G4" s="23"/>
      <c r="H4" s="23"/>
      <c r="I4" s="23"/>
      <c r="J4" s="39" t="s">
        <v>16</v>
      </c>
      <c r="K4" s="40" t="s">
        <v>17</v>
      </c>
      <c r="L4" s="39" t="s">
        <v>18</v>
      </c>
      <c r="M4" s="39" t="s">
        <v>19</v>
      </c>
      <c r="N4" s="40" t="s">
        <v>20</v>
      </c>
      <c r="O4" s="41" t="s">
        <v>21</v>
      </c>
      <c r="P4" s="41" t="s">
        <v>22</v>
      </c>
      <c r="Q4" s="39" t="s">
        <v>19</v>
      </c>
      <c r="R4" s="40" t="s">
        <v>20</v>
      </c>
      <c r="S4" s="41" t="s">
        <v>21</v>
      </c>
      <c r="T4" s="41" t="s">
        <v>22</v>
      </c>
      <c r="U4" s="49" t="s">
        <v>19</v>
      </c>
      <c r="V4" s="40" t="s">
        <v>20</v>
      </c>
      <c r="W4" s="40" t="s">
        <v>17</v>
      </c>
      <c r="X4" s="50" t="s">
        <v>23</v>
      </c>
      <c r="Y4" s="23"/>
      <c r="Z4" s="23"/>
      <c r="AA4" s="23"/>
      <c r="AB4" s="23"/>
    </row>
    <row r="5" s="3" customFormat="1" ht="21" customHeight="1" spans="1:28">
      <c r="A5" s="24">
        <v>1</v>
      </c>
      <c r="B5" s="27">
        <v>1866973</v>
      </c>
      <c r="C5" s="27">
        <v>1867023</v>
      </c>
      <c r="D5" s="27">
        <f t="shared" ref="D5:D68" si="0">(B5+C5)/2</f>
        <v>1866998</v>
      </c>
      <c r="E5" s="28" t="s">
        <v>28</v>
      </c>
      <c r="F5" s="29">
        <f t="shared" ref="F5:F68" si="1">ABS(B5-C5)</f>
        <v>50</v>
      </c>
      <c r="G5" s="81">
        <v>10.5</v>
      </c>
      <c r="H5" s="29">
        <v>8</v>
      </c>
      <c r="I5" s="42">
        <f t="shared" ref="I5:I68" si="2">F5*G5*H5/100</f>
        <v>42</v>
      </c>
      <c r="J5" s="43" t="s">
        <v>26</v>
      </c>
      <c r="K5" s="44">
        <v>1937000</v>
      </c>
      <c r="L5" s="45">
        <v>1</v>
      </c>
      <c r="M5" s="45">
        <v>0.5</v>
      </c>
      <c r="N5" s="46"/>
      <c r="O5" s="44"/>
      <c r="P5" s="44"/>
      <c r="Q5" s="45"/>
      <c r="R5" s="46"/>
      <c r="S5" s="44"/>
      <c r="T5" s="44"/>
      <c r="U5" s="45"/>
      <c r="V5" s="51" t="s">
        <v>34</v>
      </c>
      <c r="W5" s="52">
        <v>1866000</v>
      </c>
      <c r="X5" s="45">
        <v>1</v>
      </c>
      <c r="Y5" s="56">
        <f t="shared" ref="Y5:Y31" si="3">ABS(K5-W5+D5-W5)/1000+L5+M5+Q5+U5+X5</f>
        <v>74.498</v>
      </c>
      <c r="Z5" s="57">
        <f t="shared" ref="Z5:Z68" si="4">AA5*Y5</f>
        <v>7509.3984</v>
      </c>
      <c r="AA5" s="72">
        <f t="shared" ref="AA5:AA68" si="5">I5*2.4</f>
        <v>100.8</v>
      </c>
      <c r="AB5" s="59"/>
    </row>
    <row r="6" s="3" customFormat="1" ht="21" customHeight="1" spans="1:28">
      <c r="A6" s="24">
        <v>2</v>
      </c>
      <c r="B6" s="27">
        <v>1867023</v>
      </c>
      <c r="C6" s="27">
        <v>1867703</v>
      </c>
      <c r="D6" s="27">
        <f t="shared" si="0"/>
        <v>1867363</v>
      </c>
      <c r="E6" s="28" t="s">
        <v>28</v>
      </c>
      <c r="F6" s="29">
        <f t="shared" si="1"/>
        <v>680</v>
      </c>
      <c r="G6" s="81">
        <v>8.92647058823529</v>
      </c>
      <c r="H6" s="29">
        <v>5</v>
      </c>
      <c r="I6" s="42">
        <f t="shared" si="2"/>
        <v>303.5</v>
      </c>
      <c r="J6" s="43" t="s">
        <v>26</v>
      </c>
      <c r="K6" s="44">
        <v>1937000</v>
      </c>
      <c r="L6" s="45">
        <v>1</v>
      </c>
      <c r="M6" s="45">
        <v>0.5</v>
      </c>
      <c r="N6" s="46"/>
      <c r="O6" s="44"/>
      <c r="P6" s="44"/>
      <c r="Q6" s="45"/>
      <c r="R6" s="46"/>
      <c r="S6" s="44"/>
      <c r="T6" s="44"/>
      <c r="U6" s="45"/>
      <c r="V6" s="51" t="s">
        <v>34</v>
      </c>
      <c r="W6" s="52">
        <v>1866000</v>
      </c>
      <c r="X6" s="45">
        <v>1</v>
      </c>
      <c r="Y6" s="56">
        <f t="shared" si="3"/>
        <v>74.863</v>
      </c>
      <c r="Z6" s="57">
        <f t="shared" si="4"/>
        <v>54530.2092</v>
      </c>
      <c r="AA6" s="72">
        <f t="shared" si="5"/>
        <v>728.4</v>
      </c>
      <c r="AB6" s="59"/>
    </row>
    <row r="7" s="3" customFormat="1" ht="21" customHeight="1" spans="1:28">
      <c r="A7" s="24">
        <v>3</v>
      </c>
      <c r="B7" s="27">
        <v>1867703</v>
      </c>
      <c r="C7" s="27">
        <v>1867753</v>
      </c>
      <c r="D7" s="27">
        <f t="shared" si="0"/>
        <v>1867728</v>
      </c>
      <c r="E7" s="28" t="s">
        <v>28</v>
      </c>
      <c r="F7" s="29">
        <f t="shared" si="1"/>
        <v>50</v>
      </c>
      <c r="G7" s="81">
        <v>10.5</v>
      </c>
      <c r="H7" s="29">
        <v>8</v>
      </c>
      <c r="I7" s="42">
        <f t="shared" si="2"/>
        <v>42</v>
      </c>
      <c r="J7" s="43" t="s">
        <v>26</v>
      </c>
      <c r="K7" s="44">
        <v>1937000</v>
      </c>
      <c r="L7" s="45">
        <v>1</v>
      </c>
      <c r="M7" s="45">
        <v>0.5</v>
      </c>
      <c r="N7" s="46"/>
      <c r="O7" s="44"/>
      <c r="P7" s="44"/>
      <c r="Q7" s="45"/>
      <c r="R7" s="46"/>
      <c r="S7" s="44"/>
      <c r="T7" s="44"/>
      <c r="U7" s="45"/>
      <c r="V7" s="51" t="s">
        <v>34</v>
      </c>
      <c r="W7" s="52">
        <v>1866000</v>
      </c>
      <c r="X7" s="45">
        <v>1</v>
      </c>
      <c r="Y7" s="56">
        <f t="shared" si="3"/>
        <v>75.228</v>
      </c>
      <c r="Z7" s="57">
        <f t="shared" si="4"/>
        <v>7582.9824</v>
      </c>
      <c r="AA7" s="72">
        <f t="shared" si="5"/>
        <v>100.8</v>
      </c>
      <c r="AB7" s="59"/>
    </row>
    <row r="8" s="3" customFormat="1" ht="21" customHeight="1" spans="1:28">
      <c r="A8" s="24">
        <v>4</v>
      </c>
      <c r="B8" s="27">
        <v>1868214</v>
      </c>
      <c r="C8" s="27">
        <v>1868264</v>
      </c>
      <c r="D8" s="27">
        <f t="shared" si="0"/>
        <v>1868239</v>
      </c>
      <c r="E8" s="28" t="s">
        <v>28</v>
      </c>
      <c r="F8" s="29">
        <f t="shared" si="1"/>
        <v>50</v>
      </c>
      <c r="G8" s="81">
        <v>10.5</v>
      </c>
      <c r="H8" s="29">
        <v>8</v>
      </c>
      <c r="I8" s="42">
        <f t="shared" si="2"/>
        <v>42</v>
      </c>
      <c r="J8" s="43" t="s">
        <v>26</v>
      </c>
      <c r="K8" s="44">
        <v>1937000</v>
      </c>
      <c r="L8" s="45">
        <v>1</v>
      </c>
      <c r="M8" s="45">
        <v>0.5</v>
      </c>
      <c r="N8" s="46"/>
      <c r="O8" s="44"/>
      <c r="P8" s="44"/>
      <c r="Q8" s="45"/>
      <c r="R8" s="46"/>
      <c r="S8" s="44"/>
      <c r="T8" s="44"/>
      <c r="U8" s="45"/>
      <c r="V8" s="51" t="s">
        <v>34</v>
      </c>
      <c r="W8" s="52">
        <v>1866000</v>
      </c>
      <c r="X8" s="45">
        <v>1</v>
      </c>
      <c r="Y8" s="56">
        <f t="shared" si="3"/>
        <v>75.739</v>
      </c>
      <c r="Z8" s="57">
        <f t="shared" si="4"/>
        <v>7634.4912</v>
      </c>
      <c r="AA8" s="72">
        <f t="shared" si="5"/>
        <v>100.8</v>
      </c>
      <c r="AB8" s="59"/>
    </row>
    <row r="9" s="3" customFormat="1" ht="21" customHeight="1" spans="1:28">
      <c r="A9" s="24">
        <v>5</v>
      </c>
      <c r="B9" s="27">
        <v>1868264</v>
      </c>
      <c r="C9" s="27">
        <v>1870518</v>
      </c>
      <c r="D9" s="27">
        <f t="shared" si="0"/>
        <v>1869391</v>
      </c>
      <c r="E9" s="28" t="s">
        <v>28</v>
      </c>
      <c r="F9" s="29">
        <f t="shared" si="1"/>
        <v>2254</v>
      </c>
      <c r="G9" s="81">
        <v>9.0161934338953</v>
      </c>
      <c r="H9" s="29">
        <v>5</v>
      </c>
      <c r="I9" s="42">
        <f t="shared" si="2"/>
        <v>1016.125</v>
      </c>
      <c r="J9" s="43" t="s">
        <v>26</v>
      </c>
      <c r="K9" s="44">
        <v>1937000</v>
      </c>
      <c r="L9" s="45">
        <v>1</v>
      </c>
      <c r="M9" s="45">
        <v>0.5</v>
      </c>
      <c r="N9" s="46"/>
      <c r="O9" s="44"/>
      <c r="P9" s="44"/>
      <c r="Q9" s="45"/>
      <c r="R9" s="46"/>
      <c r="S9" s="44"/>
      <c r="T9" s="44"/>
      <c r="U9" s="45"/>
      <c r="V9" s="51" t="s">
        <v>34</v>
      </c>
      <c r="W9" s="52">
        <v>1866000</v>
      </c>
      <c r="X9" s="45">
        <v>1</v>
      </c>
      <c r="Y9" s="56">
        <f t="shared" si="3"/>
        <v>76.891</v>
      </c>
      <c r="Z9" s="57">
        <f t="shared" si="4"/>
        <v>187514.0817</v>
      </c>
      <c r="AA9" s="72">
        <f t="shared" si="5"/>
        <v>2438.7</v>
      </c>
      <c r="AB9" s="59"/>
    </row>
    <row r="10" s="3" customFormat="1" ht="21" customHeight="1" spans="1:28">
      <c r="A10" s="24">
        <v>6</v>
      </c>
      <c r="B10" s="27">
        <v>1870518</v>
      </c>
      <c r="C10" s="27">
        <v>1870568</v>
      </c>
      <c r="D10" s="27">
        <f t="shared" si="0"/>
        <v>1870543</v>
      </c>
      <c r="E10" s="28" t="s">
        <v>28</v>
      </c>
      <c r="F10" s="29">
        <f t="shared" si="1"/>
        <v>50</v>
      </c>
      <c r="G10" s="81">
        <v>10.5</v>
      </c>
      <c r="H10" s="29">
        <v>8</v>
      </c>
      <c r="I10" s="42">
        <f t="shared" si="2"/>
        <v>42</v>
      </c>
      <c r="J10" s="43" t="s">
        <v>26</v>
      </c>
      <c r="K10" s="44">
        <v>1937000</v>
      </c>
      <c r="L10" s="45">
        <v>1</v>
      </c>
      <c r="M10" s="45">
        <v>0.5</v>
      </c>
      <c r="N10" s="46"/>
      <c r="O10" s="44"/>
      <c r="P10" s="44"/>
      <c r="Q10" s="45"/>
      <c r="R10" s="46"/>
      <c r="S10" s="44"/>
      <c r="T10" s="44"/>
      <c r="U10" s="45"/>
      <c r="V10" s="51" t="s">
        <v>34</v>
      </c>
      <c r="W10" s="52">
        <v>1866000</v>
      </c>
      <c r="X10" s="45">
        <v>1</v>
      </c>
      <c r="Y10" s="56">
        <f t="shared" si="3"/>
        <v>78.043</v>
      </c>
      <c r="Z10" s="57">
        <f t="shared" si="4"/>
        <v>7866.7344</v>
      </c>
      <c r="AA10" s="72">
        <f t="shared" si="5"/>
        <v>100.8</v>
      </c>
      <c r="AB10" s="59"/>
    </row>
    <row r="11" s="3" customFormat="1" ht="21" customHeight="1" spans="1:28">
      <c r="A11" s="24">
        <v>7</v>
      </c>
      <c r="B11" s="27">
        <v>1872588</v>
      </c>
      <c r="C11" s="27">
        <v>1872638</v>
      </c>
      <c r="D11" s="27">
        <f t="shared" si="0"/>
        <v>1872613</v>
      </c>
      <c r="E11" s="28" t="s">
        <v>28</v>
      </c>
      <c r="F11" s="29">
        <f t="shared" si="1"/>
        <v>50</v>
      </c>
      <c r="G11" s="81">
        <v>10.5</v>
      </c>
      <c r="H11" s="29">
        <v>8</v>
      </c>
      <c r="I11" s="42">
        <f t="shared" si="2"/>
        <v>42</v>
      </c>
      <c r="J11" s="43" t="s">
        <v>26</v>
      </c>
      <c r="K11" s="44">
        <v>1937000</v>
      </c>
      <c r="L11" s="45">
        <v>1</v>
      </c>
      <c r="M11" s="45">
        <v>0.5</v>
      </c>
      <c r="N11" s="46"/>
      <c r="O11" s="44"/>
      <c r="P11" s="44"/>
      <c r="Q11" s="45"/>
      <c r="R11" s="46"/>
      <c r="S11" s="44"/>
      <c r="T11" s="44"/>
      <c r="U11" s="45"/>
      <c r="V11" s="51" t="s">
        <v>34</v>
      </c>
      <c r="W11" s="52">
        <v>1866000</v>
      </c>
      <c r="X11" s="45">
        <v>1</v>
      </c>
      <c r="Y11" s="56">
        <f t="shared" si="3"/>
        <v>80.113</v>
      </c>
      <c r="Z11" s="57">
        <f t="shared" si="4"/>
        <v>8075.3904</v>
      </c>
      <c r="AA11" s="72">
        <f t="shared" si="5"/>
        <v>100.8</v>
      </c>
      <c r="AB11" s="59"/>
    </row>
    <row r="12" s="3" customFormat="1" ht="21" customHeight="1" spans="1:28">
      <c r="A12" s="24">
        <v>8</v>
      </c>
      <c r="B12" s="27">
        <v>1872638</v>
      </c>
      <c r="C12" s="27">
        <v>1875038</v>
      </c>
      <c r="D12" s="27">
        <f t="shared" si="0"/>
        <v>1873838</v>
      </c>
      <c r="E12" s="28" t="s">
        <v>28</v>
      </c>
      <c r="F12" s="29">
        <f t="shared" si="1"/>
        <v>2400</v>
      </c>
      <c r="G12" s="81">
        <v>9</v>
      </c>
      <c r="H12" s="29">
        <v>5</v>
      </c>
      <c r="I12" s="42">
        <f t="shared" si="2"/>
        <v>1080</v>
      </c>
      <c r="J12" s="43" t="s">
        <v>26</v>
      </c>
      <c r="K12" s="44">
        <v>1937000</v>
      </c>
      <c r="L12" s="45">
        <v>1</v>
      </c>
      <c r="M12" s="45">
        <v>0.5</v>
      </c>
      <c r="N12" s="46"/>
      <c r="O12" s="44"/>
      <c r="P12" s="44"/>
      <c r="Q12" s="45"/>
      <c r="R12" s="46"/>
      <c r="S12" s="44"/>
      <c r="T12" s="44"/>
      <c r="U12" s="45"/>
      <c r="V12" s="51" t="s">
        <v>34</v>
      </c>
      <c r="W12" s="52">
        <v>1866000</v>
      </c>
      <c r="X12" s="45">
        <v>1</v>
      </c>
      <c r="Y12" s="56">
        <f t="shared" si="3"/>
        <v>81.338</v>
      </c>
      <c r="Z12" s="57">
        <f t="shared" si="4"/>
        <v>210828.096</v>
      </c>
      <c r="AA12" s="72">
        <f t="shared" si="5"/>
        <v>2592</v>
      </c>
      <c r="AB12" s="59"/>
    </row>
    <row r="13" s="3" customFormat="1" ht="21" customHeight="1" spans="1:28">
      <c r="A13" s="24">
        <v>9</v>
      </c>
      <c r="B13" s="27">
        <v>1875038</v>
      </c>
      <c r="C13" s="27">
        <v>1875088</v>
      </c>
      <c r="D13" s="27">
        <f t="shared" si="0"/>
        <v>1875063</v>
      </c>
      <c r="E13" s="28" t="s">
        <v>28</v>
      </c>
      <c r="F13" s="29">
        <f t="shared" si="1"/>
        <v>50</v>
      </c>
      <c r="G13" s="81">
        <v>10.5</v>
      </c>
      <c r="H13" s="29">
        <v>8</v>
      </c>
      <c r="I13" s="42">
        <f t="shared" si="2"/>
        <v>42</v>
      </c>
      <c r="J13" s="43" t="s">
        <v>26</v>
      </c>
      <c r="K13" s="44">
        <v>1937000</v>
      </c>
      <c r="L13" s="45">
        <v>1</v>
      </c>
      <c r="M13" s="45">
        <v>0.5</v>
      </c>
      <c r="N13" s="46"/>
      <c r="O13" s="44"/>
      <c r="P13" s="44"/>
      <c r="Q13" s="45"/>
      <c r="R13" s="46"/>
      <c r="S13" s="44"/>
      <c r="T13" s="44"/>
      <c r="U13" s="45"/>
      <c r="V13" s="51" t="s">
        <v>34</v>
      </c>
      <c r="W13" s="52">
        <v>1866000</v>
      </c>
      <c r="X13" s="45">
        <v>1</v>
      </c>
      <c r="Y13" s="56">
        <f t="shared" si="3"/>
        <v>82.563</v>
      </c>
      <c r="Z13" s="57">
        <f t="shared" si="4"/>
        <v>8322.3504</v>
      </c>
      <c r="AA13" s="72">
        <f t="shared" si="5"/>
        <v>100.8</v>
      </c>
      <c r="AB13" s="59"/>
    </row>
    <row r="14" s="3" customFormat="1" ht="21" customHeight="1" spans="1:28">
      <c r="A14" s="24">
        <v>10</v>
      </c>
      <c r="B14" s="27">
        <v>1881987</v>
      </c>
      <c r="C14" s="27">
        <v>1882037</v>
      </c>
      <c r="D14" s="27">
        <f t="shared" si="0"/>
        <v>1882012</v>
      </c>
      <c r="E14" s="28" t="s">
        <v>28</v>
      </c>
      <c r="F14" s="29">
        <f t="shared" si="1"/>
        <v>50</v>
      </c>
      <c r="G14" s="81">
        <v>10.5</v>
      </c>
      <c r="H14" s="29">
        <v>8</v>
      </c>
      <c r="I14" s="42">
        <f t="shared" si="2"/>
        <v>42</v>
      </c>
      <c r="J14" s="43" t="s">
        <v>26</v>
      </c>
      <c r="K14" s="44">
        <v>1937000</v>
      </c>
      <c r="L14" s="45">
        <v>1</v>
      </c>
      <c r="M14" s="45">
        <v>0.5</v>
      </c>
      <c r="N14" s="46"/>
      <c r="O14" s="44"/>
      <c r="P14" s="44"/>
      <c r="Q14" s="45"/>
      <c r="R14" s="46"/>
      <c r="S14" s="44"/>
      <c r="T14" s="44"/>
      <c r="U14" s="45"/>
      <c r="V14" s="51" t="s">
        <v>34</v>
      </c>
      <c r="W14" s="52">
        <v>1866000</v>
      </c>
      <c r="X14" s="45">
        <v>1</v>
      </c>
      <c r="Y14" s="56">
        <f t="shared" si="3"/>
        <v>89.512</v>
      </c>
      <c r="Z14" s="57">
        <f t="shared" si="4"/>
        <v>9022.8096</v>
      </c>
      <c r="AA14" s="72">
        <f t="shared" si="5"/>
        <v>100.8</v>
      </c>
      <c r="AB14" s="59"/>
    </row>
    <row r="15" s="3" customFormat="1" ht="21" customHeight="1" spans="1:28">
      <c r="A15" s="24">
        <v>11</v>
      </c>
      <c r="B15" s="27">
        <v>1882037</v>
      </c>
      <c r="C15" s="27">
        <v>1882537</v>
      </c>
      <c r="D15" s="27">
        <f t="shared" si="0"/>
        <v>1882287</v>
      </c>
      <c r="E15" s="28" t="s">
        <v>28</v>
      </c>
      <c r="F15" s="29">
        <f t="shared" si="1"/>
        <v>500</v>
      </c>
      <c r="G15" s="81">
        <v>8.99</v>
      </c>
      <c r="H15" s="29">
        <v>5</v>
      </c>
      <c r="I15" s="42">
        <f t="shared" si="2"/>
        <v>224.75</v>
      </c>
      <c r="J15" s="43" t="s">
        <v>26</v>
      </c>
      <c r="K15" s="44">
        <v>1937000</v>
      </c>
      <c r="L15" s="45">
        <v>1</v>
      </c>
      <c r="M15" s="45">
        <v>0.5</v>
      </c>
      <c r="N15" s="46"/>
      <c r="O15" s="44"/>
      <c r="P15" s="44"/>
      <c r="Q15" s="45"/>
      <c r="R15" s="46"/>
      <c r="S15" s="44"/>
      <c r="T15" s="44"/>
      <c r="U15" s="45"/>
      <c r="V15" s="51" t="s">
        <v>34</v>
      </c>
      <c r="W15" s="52">
        <v>1866000</v>
      </c>
      <c r="X15" s="45">
        <v>1</v>
      </c>
      <c r="Y15" s="56">
        <f t="shared" si="3"/>
        <v>89.787</v>
      </c>
      <c r="Z15" s="57">
        <f t="shared" si="4"/>
        <v>48431.1078</v>
      </c>
      <c r="AA15" s="72">
        <f t="shared" si="5"/>
        <v>539.4</v>
      </c>
      <c r="AB15" s="59"/>
    </row>
    <row r="16" s="3" customFormat="1" ht="21" customHeight="1" spans="1:28">
      <c r="A16" s="24">
        <v>12</v>
      </c>
      <c r="B16" s="27">
        <v>1882537</v>
      </c>
      <c r="C16" s="27">
        <v>1882587</v>
      </c>
      <c r="D16" s="27">
        <f t="shared" si="0"/>
        <v>1882562</v>
      </c>
      <c r="E16" s="28" t="s">
        <v>28</v>
      </c>
      <c r="F16" s="29">
        <f t="shared" si="1"/>
        <v>50</v>
      </c>
      <c r="G16" s="81">
        <v>10.5</v>
      </c>
      <c r="H16" s="29">
        <v>8</v>
      </c>
      <c r="I16" s="42">
        <f t="shared" si="2"/>
        <v>42</v>
      </c>
      <c r="J16" s="43" t="s">
        <v>26</v>
      </c>
      <c r="K16" s="44">
        <v>1937000</v>
      </c>
      <c r="L16" s="45">
        <v>1</v>
      </c>
      <c r="M16" s="45">
        <v>0.5</v>
      </c>
      <c r="N16" s="46"/>
      <c r="O16" s="44"/>
      <c r="P16" s="44"/>
      <c r="Q16" s="45"/>
      <c r="R16" s="46"/>
      <c r="S16" s="44"/>
      <c r="T16" s="44"/>
      <c r="U16" s="45"/>
      <c r="V16" s="51" t="s">
        <v>34</v>
      </c>
      <c r="W16" s="52">
        <v>1866000</v>
      </c>
      <c r="X16" s="45">
        <v>1</v>
      </c>
      <c r="Y16" s="56">
        <f t="shared" si="3"/>
        <v>90.062</v>
      </c>
      <c r="Z16" s="57">
        <f t="shared" si="4"/>
        <v>9078.2496</v>
      </c>
      <c r="AA16" s="72">
        <f t="shared" si="5"/>
        <v>100.8</v>
      </c>
      <c r="AB16" s="59"/>
    </row>
    <row r="17" s="3" customFormat="1" ht="21" customHeight="1" spans="1:28">
      <c r="A17" s="24">
        <v>13</v>
      </c>
      <c r="B17" s="27">
        <v>1890965</v>
      </c>
      <c r="C17" s="27">
        <v>1891015</v>
      </c>
      <c r="D17" s="27">
        <f t="shared" si="0"/>
        <v>1890990</v>
      </c>
      <c r="E17" s="28" t="s">
        <v>28</v>
      </c>
      <c r="F17" s="29">
        <f t="shared" si="1"/>
        <v>50</v>
      </c>
      <c r="G17" s="81">
        <v>10.5</v>
      </c>
      <c r="H17" s="29">
        <v>8</v>
      </c>
      <c r="I17" s="42">
        <f t="shared" si="2"/>
        <v>42</v>
      </c>
      <c r="J17" s="43" t="s">
        <v>26</v>
      </c>
      <c r="K17" s="44">
        <v>1937000</v>
      </c>
      <c r="L17" s="45">
        <v>1</v>
      </c>
      <c r="M17" s="45">
        <v>0.5</v>
      </c>
      <c r="N17" s="46"/>
      <c r="O17" s="44"/>
      <c r="P17" s="44"/>
      <c r="Q17" s="45"/>
      <c r="R17" s="46"/>
      <c r="S17" s="44"/>
      <c r="T17" s="44"/>
      <c r="U17" s="45"/>
      <c r="V17" s="51" t="s">
        <v>35</v>
      </c>
      <c r="W17" s="53">
        <v>1890000</v>
      </c>
      <c r="X17" s="45">
        <v>1</v>
      </c>
      <c r="Y17" s="56">
        <f t="shared" si="3"/>
        <v>50.49</v>
      </c>
      <c r="Z17" s="57">
        <f t="shared" si="4"/>
        <v>5089.392</v>
      </c>
      <c r="AA17" s="72">
        <f t="shared" si="5"/>
        <v>100.8</v>
      </c>
      <c r="AB17" s="59"/>
    </row>
    <row r="18" s="3" customFormat="1" ht="21" customHeight="1" spans="1:28">
      <c r="A18" s="24">
        <v>14</v>
      </c>
      <c r="B18" s="27">
        <v>1891015</v>
      </c>
      <c r="C18" s="27">
        <v>1891939</v>
      </c>
      <c r="D18" s="27">
        <f t="shared" si="0"/>
        <v>1891477</v>
      </c>
      <c r="E18" s="28" t="s">
        <v>28</v>
      </c>
      <c r="F18" s="29">
        <f t="shared" si="1"/>
        <v>924</v>
      </c>
      <c r="G18" s="81">
        <v>9.00974025974026</v>
      </c>
      <c r="H18" s="29">
        <v>5</v>
      </c>
      <c r="I18" s="42">
        <f t="shared" si="2"/>
        <v>416.25</v>
      </c>
      <c r="J18" s="43" t="s">
        <v>26</v>
      </c>
      <c r="K18" s="44">
        <v>1937000</v>
      </c>
      <c r="L18" s="45">
        <v>1</v>
      </c>
      <c r="M18" s="45">
        <v>0.5</v>
      </c>
      <c r="N18" s="46"/>
      <c r="O18" s="44"/>
      <c r="P18" s="44"/>
      <c r="Q18" s="45"/>
      <c r="R18" s="46"/>
      <c r="S18" s="44"/>
      <c r="T18" s="44"/>
      <c r="U18" s="45"/>
      <c r="V18" s="51" t="s">
        <v>35</v>
      </c>
      <c r="W18" s="53">
        <v>1890000</v>
      </c>
      <c r="X18" s="45">
        <v>1</v>
      </c>
      <c r="Y18" s="56">
        <f t="shared" si="3"/>
        <v>50.977</v>
      </c>
      <c r="Z18" s="57">
        <f t="shared" si="4"/>
        <v>50926.023</v>
      </c>
      <c r="AA18" s="72">
        <f t="shared" si="5"/>
        <v>999</v>
      </c>
      <c r="AB18" s="59"/>
    </row>
    <row r="19" s="3" customFormat="1" ht="21" customHeight="1" spans="1:28">
      <c r="A19" s="24">
        <v>15</v>
      </c>
      <c r="B19" s="27">
        <v>1891939</v>
      </c>
      <c r="C19" s="27">
        <v>1891989</v>
      </c>
      <c r="D19" s="27">
        <f t="shared" si="0"/>
        <v>1891964</v>
      </c>
      <c r="E19" s="28" t="s">
        <v>28</v>
      </c>
      <c r="F19" s="29">
        <f t="shared" si="1"/>
        <v>50</v>
      </c>
      <c r="G19" s="81">
        <v>10.5</v>
      </c>
      <c r="H19" s="29">
        <v>8</v>
      </c>
      <c r="I19" s="42">
        <f t="shared" si="2"/>
        <v>42</v>
      </c>
      <c r="J19" s="43" t="s">
        <v>26</v>
      </c>
      <c r="K19" s="44">
        <v>1937000</v>
      </c>
      <c r="L19" s="45">
        <v>1</v>
      </c>
      <c r="M19" s="45">
        <v>0.5</v>
      </c>
      <c r="N19" s="46"/>
      <c r="O19" s="44"/>
      <c r="P19" s="44"/>
      <c r="Q19" s="45"/>
      <c r="R19" s="46"/>
      <c r="S19" s="44"/>
      <c r="T19" s="44"/>
      <c r="U19" s="45"/>
      <c r="V19" s="51" t="s">
        <v>35</v>
      </c>
      <c r="W19" s="53">
        <v>1890000</v>
      </c>
      <c r="X19" s="45">
        <v>1</v>
      </c>
      <c r="Y19" s="56">
        <f t="shared" si="3"/>
        <v>51.464</v>
      </c>
      <c r="Z19" s="57">
        <f t="shared" si="4"/>
        <v>5187.5712</v>
      </c>
      <c r="AA19" s="72">
        <f t="shared" si="5"/>
        <v>100.8</v>
      </c>
      <c r="AB19" s="59"/>
    </row>
    <row r="20" s="3" customFormat="1" ht="21" customHeight="1" spans="1:28">
      <c r="A20" s="24">
        <v>16</v>
      </c>
      <c r="B20" s="27">
        <v>1894175</v>
      </c>
      <c r="C20" s="27">
        <v>1894225</v>
      </c>
      <c r="D20" s="27">
        <f t="shared" si="0"/>
        <v>1894200</v>
      </c>
      <c r="E20" s="28" t="s">
        <v>28</v>
      </c>
      <c r="F20" s="29">
        <f t="shared" si="1"/>
        <v>50</v>
      </c>
      <c r="G20" s="81">
        <v>10.5</v>
      </c>
      <c r="H20" s="29">
        <v>8</v>
      </c>
      <c r="I20" s="42">
        <f t="shared" si="2"/>
        <v>42</v>
      </c>
      <c r="J20" s="43" t="s">
        <v>26</v>
      </c>
      <c r="K20" s="44">
        <v>1937000</v>
      </c>
      <c r="L20" s="45">
        <v>1</v>
      </c>
      <c r="M20" s="45">
        <v>0.5</v>
      </c>
      <c r="N20" s="46"/>
      <c r="O20" s="44"/>
      <c r="P20" s="44"/>
      <c r="Q20" s="45"/>
      <c r="R20" s="46"/>
      <c r="S20" s="44"/>
      <c r="T20" s="44"/>
      <c r="U20" s="45"/>
      <c r="V20" s="51" t="s">
        <v>35</v>
      </c>
      <c r="W20" s="53">
        <v>1890000</v>
      </c>
      <c r="X20" s="45">
        <v>1</v>
      </c>
      <c r="Y20" s="56">
        <f t="shared" si="3"/>
        <v>53.7</v>
      </c>
      <c r="Z20" s="57">
        <f t="shared" si="4"/>
        <v>5412.96</v>
      </c>
      <c r="AA20" s="72">
        <f t="shared" si="5"/>
        <v>100.8</v>
      </c>
      <c r="AB20" s="59"/>
    </row>
    <row r="21" s="3" customFormat="1" ht="21" customHeight="1" spans="1:28">
      <c r="A21" s="24">
        <v>17</v>
      </c>
      <c r="B21" s="27">
        <v>1894225</v>
      </c>
      <c r="C21" s="27">
        <v>1895202</v>
      </c>
      <c r="D21" s="27">
        <f t="shared" si="0"/>
        <v>1894713.5</v>
      </c>
      <c r="E21" s="28" t="s">
        <v>28</v>
      </c>
      <c r="F21" s="29">
        <f t="shared" si="1"/>
        <v>977</v>
      </c>
      <c r="G21" s="81">
        <v>8.9957011258956</v>
      </c>
      <c r="H21" s="29">
        <v>5</v>
      </c>
      <c r="I21" s="42">
        <f t="shared" si="2"/>
        <v>439.44</v>
      </c>
      <c r="J21" s="43" t="s">
        <v>26</v>
      </c>
      <c r="K21" s="44">
        <v>1937000</v>
      </c>
      <c r="L21" s="45">
        <v>1</v>
      </c>
      <c r="M21" s="45">
        <v>0.5</v>
      </c>
      <c r="N21" s="46"/>
      <c r="O21" s="44"/>
      <c r="P21" s="44"/>
      <c r="Q21" s="45"/>
      <c r="R21" s="46"/>
      <c r="S21" s="44"/>
      <c r="T21" s="44"/>
      <c r="U21" s="45"/>
      <c r="V21" s="51" t="s">
        <v>35</v>
      </c>
      <c r="W21" s="53">
        <v>1890000</v>
      </c>
      <c r="X21" s="45">
        <v>1</v>
      </c>
      <c r="Y21" s="56">
        <f t="shared" si="3"/>
        <v>54.2135</v>
      </c>
      <c r="Z21" s="57">
        <f t="shared" si="4"/>
        <v>57176.593056</v>
      </c>
      <c r="AA21" s="72">
        <f t="shared" si="5"/>
        <v>1054.656</v>
      </c>
      <c r="AB21" s="59"/>
    </row>
    <row r="22" s="3" customFormat="1" ht="21" customHeight="1" spans="1:28">
      <c r="A22" s="24">
        <v>18</v>
      </c>
      <c r="B22" s="27">
        <v>1895202</v>
      </c>
      <c r="C22" s="27">
        <v>1895252</v>
      </c>
      <c r="D22" s="27">
        <f t="shared" si="0"/>
        <v>1895227</v>
      </c>
      <c r="E22" s="28" t="s">
        <v>28</v>
      </c>
      <c r="F22" s="29">
        <f t="shared" si="1"/>
        <v>50</v>
      </c>
      <c r="G22" s="81">
        <v>10.5</v>
      </c>
      <c r="H22" s="29">
        <v>8</v>
      </c>
      <c r="I22" s="42">
        <f t="shared" si="2"/>
        <v>42</v>
      </c>
      <c r="J22" s="43" t="s">
        <v>26</v>
      </c>
      <c r="K22" s="44">
        <v>1937000</v>
      </c>
      <c r="L22" s="45">
        <v>1</v>
      </c>
      <c r="M22" s="45">
        <v>0.5</v>
      </c>
      <c r="N22" s="46"/>
      <c r="O22" s="44"/>
      <c r="P22" s="44"/>
      <c r="Q22" s="45"/>
      <c r="R22" s="46"/>
      <c r="S22" s="44"/>
      <c r="T22" s="44"/>
      <c r="U22" s="45"/>
      <c r="V22" s="51" t="s">
        <v>35</v>
      </c>
      <c r="W22" s="53">
        <v>1890000</v>
      </c>
      <c r="X22" s="45">
        <v>1</v>
      </c>
      <c r="Y22" s="56">
        <f t="shared" si="3"/>
        <v>54.727</v>
      </c>
      <c r="Z22" s="57">
        <f t="shared" si="4"/>
        <v>5516.4816</v>
      </c>
      <c r="AA22" s="72">
        <f t="shared" si="5"/>
        <v>100.8</v>
      </c>
      <c r="AB22" s="59"/>
    </row>
    <row r="23" s="3" customFormat="1" ht="21" customHeight="1" spans="1:28">
      <c r="A23" s="24">
        <v>19</v>
      </c>
      <c r="B23" s="27">
        <v>1895447</v>
      </c>
      <c r="C23" s="27">
        <v>1895497</v>
      </c>
      <c r="D23" s="27">
        <f t="shared" si="0"/>
        <v>1895472</v>
      </c>
      <c r="E23" s="28" t="s">
        <v>28</v>
      </c>
      <c r="F23" s="29">
        <f t="shared" si="1"/>
        <v>50</v>
      </c>
      <c r="G23" s="81">
        <v>10.5</v>
      </c>
      <c r="H23" s="29">
        <v>8</v>
      </c>
      <c r="I23" s="42">
        <f t="shared" si="2"/>
        <v>42</v>
      </c>
      <c r="J23" s="43" t="s">
        <v>26</v>
      </c>
      <c r="K23" s="44">
        <v>1937000</v>
      </c>
      <c r="L23" s="45">
        <v>1</v>
      </c>
      <c r="M23" s="45">
        <v>0.5</v>
      </c>
      <c r="N23" s="46"/>
      <c r="O23" s="44"/>
      <c r="P23" s="44"/>
      <c r="Q23" s="45"/>
      <c r="R23" s="46"/>
      <c r="S23" s="44"/>
      <c r="T23" s="44"/>
      <c r="U23" s="45"/>
      <c r="V23" s="51" t="s">
        <v>35</v>
      </c>
      <c r="W23" s="53">
        <v>1890000</v>
      </c>
      <c r="X23" s="45">
        <v>1</v>
      </c>
      <c r="Y23" s="56">
        <f t="shared" si="3"/>
        <v>54.972</v>
      </c>
      <c r="Z23" s="57">
        <f t="shared" si="4"/>
        <v>5541.1776</v>
      </c>
      <c r="AA23" s="72">
        <f t="shared" si="5"/>
        <v>100.8</v>
      </c>
      <c r="AB23" s="59"/>
    </row>
    <row r="24" s="3" customFormat="1" ht="21" customHeight="1" spans="1:28">
      <c r="A24" s="24">
        <v>20</v>
      </c>
      <c r="B24" s="27">
        <v>1895497</v>
      </c>
      <c r="C24" s="27">
        <v>1897157</v>
      </c>
      <c r="D24" s="27">
        <f t="shared" si="0"/>
        <v>1896327</v>
      </c>
      <c r="E24" s="28" t="s">
        <v>28</v>
      </c>
      <c r="F24" s="29">
        <f t="shared" si="1"/>
        <v>1660</v>
      </c>
      <c r="G24" s="81">
        <v>8.96686746987952</v>
      </c>
      <c r="H24" s="29">
        <v>5</v>
      </c>
      <c r="I24" s="42">
        <f t="shared" si="2"/>
        <v>744.25</v>
      </c>
      <c r="J24" s="43" t="s">
        <v>26</v>
      </c>
      <c r="K24" s="44">
        <v>1937000</v>
      </c>
      <c r="L24" s="45">
        <v>1</v>
      </c>
      <c r="M24" s="45">
        <v>0.5</v>
      </c>
      <c r="N24" s="46"/>
      <c r="O24" s="44"/>
      <c r="P24" s="44"/>
      <c r="Q24" s="45"/>
      <c r="R24" s="46"/>
      <c r="S24" s="44"/>
      <c r="T24" s="44"/>
      <c r="U24" s="45"/>
      <c r="V24" s="51" t="s">
        <v>35</v>
      </c>
      <c r="W24" s="53">
        <v>1890000</v>
      </c>
      <c r="X24" s="45">
        <v>1</v>
      </c>
      <c r="Y24" s="56">
        <f t="shared" si="3"/>
        <v>55.827</v>
      </c>
      <c r="Z24" s="57">
        <f t="shared" si="4"/>
        <v>99718.1874</v>
      </c>
      <c r="AA24" s="72">
        <f t="shared" si="5"/>
        <v>1786.2</v>
      </c>
      <c r="AB24" s="59"/>
    </row>
    <row r="25" s="3" customFormat="1" ht="21" customHeight="1" spans="1:28">
      <c r="A25" s="24">
        <v>21</v>
      </c>
      <c r="B25" s="27">
        <v>1897157</v>
      </c>
      <c r="C25" s="27">
        <v>1897207</v>
      </c>
      <c r="D25" s="27">
        <f t="shared" si="0"/>
        <v>1897182</v>
      </c>
      <c r="E25" s="28" t="s">
        <v>28</v>
      </c>
      <c r="F25" s="29">
        <f t="shared" si="1"/>
        <v>50</v>
      </c>
      <c r="G25" s="81">
        <v>10.5</v>
      </c>
      <c r="H25" s="29">
        <v>8</v>
      </c>
      <c r="I25" s="42">
        <f t="shared" si="2"/>
        <v>42</v>
      </c>
      <c r="J25" s="43" t="s">
        <v>26</v>
      </c>
      <c r="K25" s="44">
        <v>1937000</v>
      </c>
      <c r="L25" s="45">
        <v>1</v>
      </c>
      <c r="M25" s="45">
        <v>0.5</v>
      </c>
      <c r="N25" s="46"/>
      <c r="O25" s="44"/>
      <c r="P25" s="44"/>
      <c r="Q25" s="45"/>
      <c r="R25" s="46"/>
      <c r="S25" s="44"/>
      <c r="T25" s="44"/>
      <c r="U25" s="45"/>
      <c r="V25" s="51" t="s">
        <v>35</v>
      </c>
      <c r="W25" s="53">
        <v>1890000</v>
      </c>
      <c r="X25" s="45">
        <v>1</v>
      </c>
      <c r="Y25" s="56">
        <f t="shared" si="3"/>
        <v>56.682</v>
      </c>
      <c r="Z25" s="57">
        <f t="shared" si="4"/>
        <v>5713.5456</v>
      </c>
      <c r="AA25" s="72">
        <f t="shared" si="5"/>
        <v>100.8</v>
      </c>
      <c r="AB25" s="59"/>
    </row>
    <row r="26" s="3" customFormat="1" ht="21" customHeight="1" spans="1:28">
      <c r="A26" s="24">
        <v>22</v>
      </c>
      <c r="B26" s="27">
        <v>1904412</v>
      </c>
      <c r="C26" s="27">
        <v>1904462</v>
      </c>
      <c r="D26" s="27">
        <f t="shared" si="0"/>
        <v>1904437</v>
      </c>
      <c r="E26" s="28" t="s">
        <v>28</v>
      </c>
      <c r="F26" s="29">
        <f t="shared" si="1"/>
        <v>50</v>
      </c>
      <c r="G26" s="81">
        <v>10.5</v>
      </c>
      <c r="H26" s="29">
        <v>8</v>
      </c>
      <c r="I26" s="42">
        <f t="shared" si="2"/>
        <v>42</v>
      </c>
      <c r="J26" s="43" t="s">
        <v>26</v>
      </c>
      <c r="K26" s="44">
        <v>1937000</v>
      </c>
      <c r="L26" s="45">
        <v>1</v>
      </c>
      <c r="M26" s="45">
        <v>0.5</v>
      </c>
      <c r="N26" s="46"/>
      <c r="O26" s="44"/>
      <c r="P26" s="44"/>
      <c r="Q26" s="45"/>
      <c r="R26" s="46"/>
      <c r="S26" s="44"/>
      <c r="T26" s="44"/>
      <c r="U26" s="45"/>
      <c r="V26" s="51" t="s">
        <v>36</v>
      </c>
      <c r="W26" s="52">
        <v>1899000</v>
      </c>
      <c r="X26" s="45">
        <v>1</v>
      </c>
      <c r="Y26" s="56">
        <f t="shared" si="3"/>
        <v>45.937</v>
      </c>
      <c r="Z26" s="57">
        <f t="shared" si="4"/>
        <v>4630.4496</v>
      </c>
      <c r="AA26" s="72">
        <f t="shared" si="5"/>
        <v>100.8</v>
      </c>
      <c r="AB26" s="59"/>
    </row>
    <row r="27" s="3" customFormat="1" ht="21" customHeight="1" spans="1:28">
      <c r="A27" s="24">
        <v>23</v>
      </c>
      <c r="B27" s="27">
        <v>1904462</v>
      </c>
      <c r="C27" s="27">
        <v>1906242</v>
      </c>
      <c r="D27" s="27">
        <f t="shared" si="0"/>
        <v>1905352</v>
      </c>
      <c r="E27" s="28" t="s">
        <v>28</v>
      </c>
      <c r="F27" s="29">
        <f t="shared" si="1"/>
        <v>1780</v>
      </c>
      <c r="G27" s="81">
        <v>9.01966292134832</v>
      </c>
      <c r="H27" s="29">
        <v>5</v>
      </c>
      <c r="I27" s="42">
        <f t="shared" si="2"/>
        <v>802.750000000001</v>
      </c>
      <c r="J27" s="43" t="s">
        <v>26</v>
      </c>
      <c r="K27" s="44">
        <v>1937000</v>
      </c>
      <c r="L27" s="45">
        <v>1</v>
      </c>
      <c r="M27" s="45">
        <v>0.5</v>
      </c>
      <c r="N27" s="46"/>
      <c r="O27" s="44"/>
      <c r="P27" s="44"/>
      <c r="Q27" s="45"/>
      <c r="R27" s="46"/>
      <c r="S27" s="44"/>
      <c r="T27" s="44"/>
      <c r="U27" s="45"/>
      <c r="V27" s="51" t="s">
        <v>36</v>
      </c>
      <c r="W27" s="52">
        <v>1899000</v>
      </c>
      <c r="X27" s="45">
        <v>1</v>
      </c>
      <c r="Y27" s="56">
        <f t="shared" si="3"/>
        <v>46.852</v>
      </c>
      <c r="Z27" s="57">
        <f t="shared" si="4"/>
        <v>90265.0632</v>
      </c>
      <c r="AA27" s="72">
        <f t="shared" si="5"/>
        <v>1926.6</v>
      </c>
      <c r="AB27" s="59"/>
    </row>
    <row r="28" s="3" customFormat="1" ht="21" customHeight="1" spans="1:28">
      <c r="A28" s="24">
        <v>24</v>
      </c>
      <c r="B28" s="27">
        <v>1906242</v>
      </c>
      <c r="C28" s="27">
        <v>1906292</v>
      </c>
      <c r="D28" s="27">
        <f t="shared" si="0"/>
        <v>1906267</v>
      </c>
      <c r="E28" s="28" t="s">
        <v>28</v>
      </c>
      <c r="F28" s="29">
        <f t="shared" si="1"/>
        <v>50</v>
      </c>
      <c r="G28" s="81">
        <v>10.5</v>
      </c>
      <c r="H28" s="29">
        <v>8</v>
      </c>
      <c r="I28" s="42">
        <f t="shared" si="2"/>
        <v>42</v>
      </c>
      <c r="J28" s="43" t="s">
        <v>26</v>
      </c>
      <c r="K28" s="44">
        <v>1937000</v>
      </c>
      <c r="L28" s="45">
        <v>1</v>
      </c>
      <c r="M28" s="45">
        <v>0.5</v>
      </c>
      <c r="N28" s="46"/>
      <c r="O28" s="44"/>
      <c r="P28" s="44"/>
      <c r="Q28" s="45"/>
      <c r="R28" s="46"/>
      <c r="S28" s="44"/>
      <c r="T28" s="44"/>
      <c r="U28" s="45"/>
      <c r="V28" s="51" t="s">
        <v>36</v>
      </c>
      <c r="W28" s="52">
        <v>1899000</v>
      </c>
      <c r="X28" s="45">
        <v>1</v>
      </c>
      <c r="Y28" s="56">
        <f t="shared" si="3"/>
        <v>47.767</v>
      </c>
      <c r="Z28" s="57">
        <f t="shared" si="4"/>
        <v>4814.9136</v>
      </c>
      <c r="AA28" s="72">
        <f t="shared" si="5"/>
        <v>100.8</v>
      </c>
      <c r="AB28" s="59"/>
    </row>
    <row r="29" s="3" customFormat="1" ht="21" customHeight="1" spans="1:28">
      <c r="A29" s="24">
        <v>25</v>
      </c>
      <c r="B29" s="27">
        <v>1911796</v>
      </c>
      <c r="C29" s="27">
        <v>1911846</v>
      </c>
      <c r="D29" s="27">
        <f t="shared" si="0"/>
        <v>1911821</v>
      </c>
      <c r="E29" s="28" t="s">
        <v>28</v>
      </c>
      <c r="F29" s="29">
        <f t="shared" si="1"/>
        <v>50</v>
      </c>
      <c r="G29" s="81">
        <v>10.5</v>
      </c>
      <c r="H29" s="29">
        <v>8</v>
      </c>
      <c r="I29" s="42">
        <f t="shared" si="2"/>
        <v>42</v>
      </c>
      <c r="J29" s="43" t="s">
        <v>26</v>
      </c>
      <c r="K29" s="44">
        <v>1937000</v>
      </c>
      <c r="L29" s="45">
        <v>1</v>
      </c>
      <c r="M29" s="45">
        <v>0.5</v>
      </c>
      <c r="N29" s="46"/>
      <c r="O29" s="44"/>
      <c r="P29" s="44"/>
      <c r="Q29" s="45"/>
      <c r="R29" s="46"/>
      <c r="S29" s="44"/>
      <c r="T29" s="44"/>
      <c r="U29" s="45"/>
      <c r="V29" s="51" t="s">
        <v>37</v>
      </c>
      <c r="W29" s="52">
        <v>1910000</v>
      </c>
      <c r="X29" s="45">
        <v>1</v>
      </c>
      <c r="Y29" s="56">
        <f t="shared" si="3"/>
        <v>31.321</v>
      </c>
      <c r="Z29" s="57">
        <f t="shared" si="4"/>
        <v>3157.1568</v>
      </c>
      <c r="AA29" s="72">
        <f t="shared" si="5"/>
        <v>100.8</v>
      </c>
      <c r="AB29" s="59"/>
    </row>
    <row r="30" s="3" customFormat="1" ht="21" customHeight="1" spans="1:28">
      <c r="A30" s="24">
        <v>26</v>
      </c>
      <c r="B30" s="27">
        <v>1911846</v>
      </c>
      <c r="C30" s="27">
        <v>1915178</v>
      </c>
      <c r="D30" s="27">
        <f t="shared" si="0"/>
        <v>1913512</v>
      </c>
      <c r="E30" s="28" t="s">
        <v>28</v>
      </c>
      <c r="F30" s="29">
        <f t="shared" si="1"/>
        <v>3332</v>
      </c>
      <c r="G30" s="81">
        <v>9.00210084033614</v>
      </c>
      <c r="H30" s="29">
        <v>5</v>
      </c>
      <c r="I30" s="42">
        <f t="shared" si="2"/>
        <v>1499.75</v>
      </c>
      <c r="J30" s="43" t="s">
        <v>26</v>
      </c>
      <c r="K30" s="44">
        <v>1937000</v>
      </c>
      <c r="L30" s="45">
        <v>1</v>
      </c>
      <c r="M30" s="45">
        <v>0.5</v>
      </c>
      <c r="N30" s="46"/>
      <c r="O30" s="44"/>
      <c r="P30" s="44"/>
      <c r="Q30" s="45"/>
      <c r="R30" s="46"/>
      <c r="S30" s="44"/>
      <c r="T30" s="44"/>
      <c r="U30" s="45"/>
      <c r="V30" s="51" t="s">
        <v>37</v>
      </c>
      <c r="W30" s="52">
        <v>1910000</v>
      </c>
      <c r="X30" s="45">
        <v>1</v>
      </c>
      <c r="Y30" s="56">
        <f t="shared" si="3"/>
        <v>33.012</v>
      </c>
      <c r="Z30" s="57">
        <f t="shared" si="4"/>
        <v>118823.3928</v>
      </c>
      <c r="AA30" s="72">
        <f t="shared" si="5"/>
        <v>3599.4</v>
      </c>
      <c r="AB30" s="59"/>
    </row>
    <row r="31" s="3" customFormat="1" ht="21" customHeight="1" spans="1:28">
      <c r="A31" s="24">
        <v>27</v>
      </c>
      <c r="B31" s="27">
        <v>1915178</v>
      </c>
      <c r="C31" s="27">
        <v>1915228</v>
      </c>
      <c r="D31" s="27">
        <f t="shared" si="0"/>
        <v>1915203</v>
      </c>
      <c r="E31" s="28" t="s">
        <v>28</v>
      </c>
      <c r="F31" s="29">
        <f t="shared" si="1"/>
        <v>50</v>
      </c>
      <c r="G31" s="81">
        <v>10.5</v>
      </c>
      <c r="H31" s="29">
        <v>8</v>
      </c>
      <c r="I31" s="42">
        <f t="shared" si="2"/>
        <v>42</v>
      </c>
      <c r="J31" s="43" t="s">
        <v>26</v>
      </c>
      <c r="K31" s="44">
        <v>1937000</v>
      </c>
      <c r="L31" s="45">
        <v>1</v>
      </c>
      <c r="M31" s="45">
        <v>0.5</v>
      </c>
      <c r="N31" s="46"/>
      <c r="O31" s="44"/>
      <c r="P31" s="44"/>
      <c r="Q31" s="45"/>
      <c r="R31" s="46"/>
      <c r="S31" s="44"/>
      <c r="T31" s="44"/>
      <c r="U31" s="45"/>
      <c r="V31" s="51" t="s">
        <v>37</v>
      </c>
      <c r="W31" s="52">
        <v>1910000</v>
      </c>
      <c r="X31" s="45">
        <v>1</v>
      </c>
      <c r="Y31" s="56">
        <f t="shared" ref="Y31:Y38" si="6">ABS(K31-W31+D31-W31)/1000+L31+M31+Q31+U31+X31</f>
        <v>34.703</v>
      </c>
      <c r="Z31" s="57">
        <f t="shared" si="4"/>
        <v>3498.0624</v>
      </c>
      <c r="AA31" s="72">
        <f t="shared" si="5"/>
        <v>100.8</v>
      </c>
      <c r="AB31" s="59"/>
    </row>
    <row r="32" s="3" customFormat="1" ht="21" customHeight="1" spans="1:28">
      <c r="A32" s="24">
        <v>28</v>
      </c>
      <c r="B32" s="27">
        <v>1931161</v>
      </c>
      <c r="C32" s="27">
        <v>1931211</v>
      </c>
      <c r="D32" s="27">
        <f t="shared" si="0"/>
        <v>1931186</v>
      </c>
      <c r="E32" s="28" t="s">
        <v>28</v>
      </c>
      <c r="F32" s="29">
        <f t="shared" si="1"/>
        <v>50</v>
      </c>
      <c r="G32" s="81">
        <v>10.5</v>
      </c>
      <c r="H32" s="29">
        <v>8</v>
      </c>
      <c r="I32" s="42">
        <f t="shared" si="2"/>
        <v>42</v>
      </c>
      <c r="J32" s="43" t="s">
        <v>26</v>
      </c>
      <c r="K32" s="44">
        <v>1937000</v>
      </c>
      <c r="L32" s="45">
        <v>1</v>
      </c>
      <c r="M32" s="45">
        <v>0.5</v>
      </c>
      <c r="N32" s="46"/>
      <c r="O32" s="44"/>
      <c r="P32" s="44"/>
      <c r="Q32" s="45"/>
      <c r="R32" s="46"/>
      <c r="S32" s="44"/>
      <c r="T32" s="44"/>
      <c r="U32" s="45"/>
      <c r="V32" s="51" t="s">
        <v>27</v>
      </c>
      <c r="W32" s="53">
        <v>1922000</v>
      </c>
      <c r="X32" s="45">
        <v>1</v>
      </c>
      <c r="Y32" s="56">
        <f t="shared" si="6"/>
        <v>26.686</v>
      </c>
      <c r="Z32" s="57">
        <f t="shared" si="4"/>
        <v>2689.9488</v>
      </c>
      <c r="AA32" s="72">
        <f t="shared" si="5"/>
        <v>100.8</v>
      </c>
      <c r="AB32" s="59"/>
    </row>
    <row r="33" s="3" customFormat="1" ht="21" customHeight="1" spans="1:28">
      <c r="A33" s="24">
        <v>29</v>
      </c>
      <c r="B33" s="27">
        <v>1931211</v>
      </c>
      <c r="C33" s="27">
        <v>1932551</v>
      </c>
      <c r="D33" s="27">
        <f t="shared" si="0"/>
        <v>1931881</v>
      </c>
      <c r="E33" s="28" t="s">
        <v>28</v>
      </c>
      <c r="F33" s="29">
        <f t="shared" si="1"/>
        <v>1340</v>
      </c>
      <c r="G33" s="81">
        <v>9.01865671641791</v>
      </c>
      <c r="H33" s="29">
        <v>5</v>
      </c>
      <c r="I33" s="42">
        <f t="shared" si="2"/>
        <v>604.25</v>
      </c>
      <c r="J33" s="43" t="s">
        <v>26</v>
      </c>
      <c r="K33" s="44">
        <v>1937000</v>
      </c>
      <c r="L33" s="45">
        <v>1</v>
      </c>
      <c r="M33" s="45">
        <v>0.5</v>
      </c>
      <c r="N33" s="46"/>
      <c r="O33" s="44"/>
      <c r="P33" s="44"/>
      <c r="Q33" s="45"/>
      <c r="R33" s="46"/>
      <c r="S33" s="44"/>
      <c r="T33" s="44"/>
      <c r="U33" s="45"/>
      <c r="V33" s="51" t="s">
        <v>27</v>
      </c>
      <c r="W33" s="53">
        <v>1922000</v>
      </c>
      <c r="X33" s="45">
        <v>1</v>
      </c>
      <c r="Y33" s="56">
        <f t="shared" si="6"/>
        <v>27.381</v>
      </c>
      <c r="Z33" s="57">
        <f t="shared" si="4"/>
        <v>39707.9262</v>
      </c>
      <c r="AA33" s="72">
        <f t="shared" si="5"/>
        <v>1450.2</v>
      </c>
      <c r="AB33" s="59"/>
    </row>
    <row r="34" s="3" customFormat="1" ht="21" customHeight="1" spans="1:28">
      <c r="A34" s="24">
        <v>30</v>
      </c>
      <c r="B34" s="27">
        <v>1932551</v>
      </c>
      <c r="C34" s="27">
        <v>1932601</v>
      </c>
      <c r="D34" s="27">
        <f t="shared" si="0"/>
        <v>1932576</v>
      </c>
      <c r="E34" s="28" t="s">
        <v>28</v>
      </c>
      <c r="F34" s="29">
        <f t="shared" si="1"/>
        <v>50</v>
      </c>
      <c r="G34" s="81">
        <v>10.5</v>
      </c>
      <c r="H34" s="29">
        <v>8</v>
      </c>
      <c r="I34" s="42">
        <f t="shared" si="2"/>
        <v>42</v>
      </c>
      <c r="J34" s="43" t="s">
        <v>26</v>
      </c>
      <c r="K34" s="44">
        <v>1937000</v>
      </c>
      <c r="L34" s="45">
        <v>1</v>
      </c>
      <c r="M34" s="45">
        <v>0.5</v>
      </c>
      <c r="N34" s="46"/>
      <c r="O34" s="44"/>
      <c r="P34" s="44"/>
      <c r="Q34" s="45"/>
      <c r="R34" s="46"/>
      <c r="S34" s="44"/>
      <c r="T34" s="44"/>
      <c r="U34" s="45"/>
      <c r="V34" s="51" t="s">
        <v>27</v>
      </c>
      <c r="W34" s="53">
        <v>1922000</v>
      </c>
      <c r="X34" s="45">
        <v>1</v>
      </c>
      <c r="Y34" s="56">
        <f t="shared" si="6"/>
        <v>28.076</v>
      </c>
      <c r="Z34" s="57">
        <f t="shared" si="4"/>
        <v>2830.0608</v>
      </c>
      <c r="AA34" s="72">
        <f t="shared" si="5"/>
        <v>100.8</v>
      </c>
      <c r="AB34" s="59"/>
    </row>
    <row r="35" s="3" customFormat="1" ht="21" customHeight="1" spans="1:28">
      <c r="A35" s="24">
        <v>31</v>
      </c>
      <c r="B35" s="27">
        <v>1933485</v>
      </c>
      <c r="C35" s="27">
        <v>1933535</v>
      </c>
      <c r="D35" s="27">
        <f t="shared" si="0"/>
        <v>1933510</v>
      </c>
      <c r="E35" s="28" t="s">
        <v>28</v>
      </c>
      <c r="F35" s="29">
        <f t="shared" si="1"/>
        <v>50</v>
      </c>
      <c r="G35" s="81">
        <v>10.5</v>
      </c>
      <c r="H35" s="29">
        <v>8</v>
      </c>
      <c r="I35" s="42">
        <f t="shared" si="2"/>
        <v>42</v>
      </c>
      <c r="J35" s="43" t="s">
        <v>26</v>
      </c>
      <c r="K35" s="44">
        <v>1937000</v>
      </c>
      <c r="L35" s="45">
        <v>1</v>
      </c>
      <c r="M35" s="45">
        <v>0.5</v>
      </c>
      <c r="N35" s="46"/>
      <c r="O35" s="44"/>
      <c r="P35" s="44"/>
      <c r="Q35" s="45"/>
      <c r="R35" s="46"/>
      <c r="S35" s="44"/>
      <c r="T35" s="44"/>
      <c r="U35" s="45"/>
      <c r="V35" s="51" t="s">
        <v>27</v>
      </c>
      <c r="W35" s="53">
        <v>1922000</v>
      </c>
      <c r="X35" s="45">
        <v>1</v>
      </c>
      <c r="Y35" s="56">
        <f t="shared" si="6"/>
        <v>29.01</v>
      </c>
      <c r="Z35" s="57">
        <f t="shared" si="4"/>
        <v>2924.208</v>
      </c>
      <c r="AA35" s="72">
        <f t="shared" si="5"/>
        <v>100.8</v>
      </c>
      <c r="AB35" s="59"/>
    </row>
    <row r="36" s="3" customFormat="1" ht="21" customHeight="1" spans="1:28">
      <c r="A36" s="24">
        <v>32</v>
      </c>
      <c r="B36" s="27">
        <v>1933535</v>
      </c>
      <c r="C36" s="27">
        <v>1934039</v>
      </c>
      <c r="D36" s="27">
        <f t="shared" si="0"/>
        <v>1933787</v>
      </c>
      <c r="E36" s="28" t="s">
        <v>28</v>
      </c>
      <c r="F36" s="29">
        <f t="shared" si="1"/>
        <v>504</v>
      </c>
      <c r="G36" s="81">
        <v>8.98809523809524</v>
      </c>
      <c r="H36" s="29">
        <v>5</v>
      </c>
      <c r="I36" s="42">
        <f t="shared" si="2"/>
        <v>226.5</v>
      </c>
      <c r="J36" s="43" t="s">
        <v>26</v>
      </c>
      <c r="K36" s="44">
        <v>1937000</v>
      </c>
      <c r="L36" s="45">
        <v>1</v>
      </c>
      <c r="M36" s="45">
        <v>0.5</v>
      </c>
      <c r="N36" s="46"/>
      <c r="O36" s="44"/>
      <c r="P36" s="44"/>
      <c r="Q36" s="45"/>
      <c r="R36" s="46"/>
      <c r="S36" s="44"/>
      <c r="T36" s="44"/>
      <c r="U36" s="45"/>
      <c r="V36" s="51" t="s">
        <v>27</v>
      </c>
      <c r="W36" s="53">
        <v>1922000</v>
      </c>
      <c r="X36" s="45">
        <v>1</v>
      </c>
      <c r="Y36" s="56">
        <f t="shared" si="6"/>
        <v>29.287</v>
      </c>
      <c r="Z36" s="57">
        <f t="shared" si="4"/>
        <v>15920.4132</v>
      </c>
      <c r="AA36" s="72">
        <f t="shared" si="5"/>
        <v>543.6</v>
      </c>
      <c r="AB36" s="59"/>
    </row>
    <row r="37" s="3" customFormat="1" ht="21" customHeight="1" spans="1:28">
      <c r="A37" s="24">
        <v>33</v>
      </c>
      <c r="B37" s="27">
        <v>1934039</v>
      </c>
      <c r="C37" s="27">
        <v>1934089</v>
      </c>
      <c r="D37" s="27">
        <f t="shared" si="0"/>
        <v>1934064</v>
      </c>
      <c r="E37" s="28" t="s">
        <v>28</v>
      </c>
      <c r="F37" s="29">
        <f t="shared" si="1"/>
        <v>50</v>
      </c>
      <c r="G37" s="81">
        <v>10.5</v>
      </c>
      <c r="H37" s="29">
        <v>8</v>
      </c>
      <c r="I37" s="42">
        <f t="shared" si="2"/>
        <v>42</v>
      </c>
      <c r="J37" s="43" t="s">
        <v>26</v>
      </c>
      <c r="K37" s="44">
        <v>1937000</v>
      </c>
      <c r="L37" s="45">
        <v>1</v>
      </c>
      <c r="M37" s="45">
        <v>0.5</v>
      </c>
      <c r="N37" s="46"/>
      <c r="O37" s="44"/>
      <c r="P37" s="44"/>
      <c r="Q37" s="45"/>
      <c r="R37" s="46"/>
      <c r="S37" s="44"/>
      <c r="T37" s="44"/>
      <c r="U37" s="45"/>
      <c r="V37" s="51" t="s">
        <v>27</v>
      </c>
      <c r="W37" s="53">
        <v>1922000</v>
      </c>
      <c r="X37" s="45">
        <v>1</v>
      </c>
      <c r="Y37" s="56">
        <f t="shared" si="6"/>
        <v>29.564</v>
      </c>
      <c r="Z37" s="57">
        <f t="shared" si="4"/>
        <v>2980.0512</v>
      </c>
      <c r="AA37" s="72">
        <f t="shared" si="5"/>
        <v>100.8</v>
      </c>
      <c r="AB37" s="59"/>
    </row>
    <row r="38" s="3" customFormat="1" ht="21" customHeight="1" spans="1:28">
      <c r="A38" s="24">
        <v>34</v>
      </c>
      <c r="B38" s="27">
        <v>1938045</v>
      </c>
      <c r="C38" s="27">
        <v>1938095</v>
      </c>
      <c r="D38" s="27">
        <f t="shared" si="0"/>
        <v>1938070</v>
      </c>
      <c r="E38" s="28" t="s">
        <v>28</v>
      </c>
      <c r="F38" s="29">
        <f t="shared" si="1"/>
        <v>50</v>
      </c>
      <c r="G38" s="81">
        <v>10.5</v>
      </c>
      <c r="H38" s="29">
        <v>8</v>
      </c>
      <c r="I38" s="42">
        <f t="shared" si="2"/>
        <v>42</v>
      </c>
      <c r="J38" s="43" t="s">
        <v>26</v>
      </c>
      <c r="K38" s="44">
        <v>1937000</v>
      </c>
      <c r="L38" s="45">
        <v>1</v>
      </c>
      <c r="M38" s="45">
        <v>0.5</v>
      </c>
      <c r="N38" s="46"/>
      <c r="O38" s="44"/>
      <c r="P38" s="44"/>
      <c r="Q38" s="45"/>
      <c r="R38" s="46"/>
      <c r="S38" s="44"/>
      <c r="T38" s="44"/>
      <c r="U38" s="45"/>
      <c r="V38" s="51"/>
      <c r="W38" s="53"/>
      <c r="X38" s="45"/>
      <c r="Y38" s="56">
        <f>ABS(K38-W38+W38-D38)/1000+L38+M38+Q38+U38+X38</f>
        <v>2.57</v>
      </c>
      <c r="Z38" s="57">
        <f t="shared" si="4"/>
        <v>259.056</v>
      </c>
      <c r="AA38" s="72">
        <f t="shared" si="5"/>
        <v>100.8</v>
      </c>
      <c r="AB38" s="59"/>
    </row>
    <row r="39" s="3" customFormat="1" ht="21" customHeight="1" spans="1:28">
      <c r="A39" s="24">
        <v>35</v>
      </c>
      <c r="B39" s="27">
        <v>1938095</v>
      </c>
      <c r="C39" s="27">
        <v>1938649</v>
      </c>
      <c r="D39" s="27">
        <f t="shared" si="0"/>
        <v>1938372</v>
      </c>
      <c r="E39" s="28" t="s">
        <v>28</v>
      </c>
      <c r="F39" s="29">
        <f t="shared" si="1"/>
        <v>554</v>
      </c>
      <c r="G39" s="81">
        <v>8.96660649819495</v>
      </c>
      <c r="H39" s="29">
        <v>5</v>
      </c>
      <c r="I39" s="42">
        <f t="shared" si="2"/>
        <v>248.375</v>
      </c>
      <c r="J39" s="43" t="s">
        <v>26</v>
      </c>
      <c r="K39" s="44">
        <v>1937000</v>
      </c>
      <c r="L39" s="45">
        <v>1</v>
      </c>
      <c r="M39" s="45">
        <v>0.5</v>
      </c>
      <c r="N39" s="46"/>
      <c r="O39" s="44"/>
      <c r="P39" s="44"/>
      <c r="Q39" s="45"/>
      <c r="R39" s="46"/>
      <c r="S39" s="44"/>
      <c r="T39" s="44"/>
      <c r="U39" s="45"/>
      <c r="V39" s="51"/>
      <c r="W39" s="53"/>
      <c r="X39" s="45"/>
      <c r="Y39" s="56">
        <f t="shared" ref="Y32:Y46" si="7">ABS(K39-W39+W39-D39)/1000+L39+M39+Q39+U39+X39</f>
        <v>2.872</v>
      </c>
      <c r="Z39" s="57">
        <f t="shared" si="4"/>
        <v>1711.9992</v>
      </c>
      <c r="AA39" s="72">
        <f t="shared" si="5"/>
        <v>596.1</v>
      </c>
      <c r="AB39" s="59"/>
    </row>
    <row r="40" s="3" customFormat="1" ht="21" customHeight="1" spans="1:28">
      <c r="A40" s="24">
        <v>36</v>
      </c>
      <c r="B40" s="27">
        <v>1938649</v>
      </c>
      <c r="C40" s="27">
        <v>1938699</v>
      </c>
      <c r="D40" s="27">
        <f t="shared" si="0"/>
        <v>1938674</v>
      </c>
      <c r="E40" s="28" t="s">
        <v>28</v>
      </c>
      <c r="F40" s="29">
        <f t="shared" si="1"/>
        <v>50</v>
      </c>
      <c r="G40" s="81">
        <v>10.5</v>
      </c>
      <c r="H40" s="29">
        <v>8</v>
      </c>
      <c r="I40" s="42">
        <f t="shared" si="2"/>
        <v>42</v>
      </c>
      <c r="J40" s="43" t="s">
        <v>26</v>
      </c>
      <c r="K40" s="44">
        <v>1937000</v>
      </c>
      <c r="L40" s="45">
        <v>1</v>
      </c>
      <c r="M40" s="45">
        <v>0.5</v>
      </c>
      <c r="N40" s="46"/>
      <c r="O40" s="44"/>
      <c r="P40" s="44"/>
      <c r="Q40" s="45"/>
      <c r="R40" s="46"/>
      <c r="S40" s="44"/>
      <c r="T40" s="44"/>
      <c r="U40" s="45"/>
      <c r="V40" s="51"/>
      <c r="W40" s="53"/>
      <c r="X40" s="45"/>
      <c r="Y40" s="56">
        <f t="shared" si="7"/>
        <v>3.174</v>
      </c>
      <c r="Z40" s="57">
        <f t="shared" si="4"/>
        <v>319.9392</v>
      </c>
      <c r="AA40" s="72">
        <f t="shared" si="5"/>
        <v>100.8</v>
      </c>
      <c r="AB40" s="59"/>
    </row>
    <row r="41" s="3" customFormat="1" ht="21" customHeight="1" spans="1:28">
      <c r="A41" s="24">
        <v>37</v>
      </c>
      <c r="B41" s="27">
        <v>1950565</v>
      </c>
      <c r="C41" s="27">
        <v>1950615</v>
      </c>
      <c r="D41" s="27">
        <f t="shared" si="0"/>
        <v>1950590</v>
      </c>
      <c r="E41" s="28" t="s">
        <v>28</v>
      </c>
      <c r="F41" s="29">
        <f t="shared" si="1"/>
        <v>50</v>
      </c>
      <c r="G41" s="81">
        <v>10.5</v>
      </c>
      <c r="H41" s="29">
        <v>8</v>
      </c>
      <c r="I41" s="42">
        <f t="shared" si="2"/>
        <v>42</v>
      </c>
      <c r="J41" s="43" t="s">
        <v>26</v>
      </c>
      <c r="K41" s="44">
        <v>1937000</v>
      </c>
      <c r="L41" s="45">
        <v>1</v>
      </c>
      <c r="M41" s="45">
        <v>0.5</v>
      </c>
      <c r="N41" s="46"/>
      <c r="O41" s="44"/>
      <c r="P41" s="44"/>
      <c r="Q41" s="45"/>
      <c r="R41" s="46"/>
      <c r="S41" s="44"/>
      <c r="T41" s="44"/>
      <c r="U41" s="45"/>
      <c r="V41" s="51"/>
      <c r="W41" s="53"/>
      <c r="X41" s="45"/>
      <c r="Y41" s="56">
        <f t="shared" si="7"/>
        <v>15.09</v>
      </c>
      <c r="Z41" s="57">
        <f t="shared" si="4"/>
        <v>1521.072</v>
      </c>
      <c r="AA41" s="72">
        <f t="shared" si="5"/>
        <v>100.8</v>
      </c>
      <c r="AB41" s="59"/>
    </row>
    <row r="42" s="3" customFormat="1" ht="21" customHeight="1" spans="1:28">
      <c r="A42" s="24">
        <v>38</v>
      </c>
      <c r="B42" s="27">
        <v>1950615</v>
      </c>
      <c r="C42" s="27">
        <v>1952185</v>
      </c>
      <c r="D42" s="27">
        <f t="shared" si="0"/>
        <v>1951400</v>
      </c>
      <c r="E42" s="28" t="s">
        <v>28</v>
      </c>
      <c r="F42" s="29">
        <f t="shared" si="1"/>
        <v>1570</v>
      </c>
      <c r="G42" s="81">
        <v>8.97929936305733</v>
      </c>
      <c r="H42" s="29">
        <v>5</v>
      </c>
      <c r="I42" s="42">
        <f t="shared" si="2"/>
        <v>704.875</v>
      </c>
      <c r="J42" s="43" t="s">
        <v>26</v>
      </c>
      <c r="K42" s="44">
        <v>1937000</v>
      </c>
      <c r="L42" s="45">
        <v>1</v>
      </c>
      <c r="M42" s="45">
        <v>0.5</v>
      </c>
      <c r="N42" s="46"/>
      <c r="O42" s="44"/>
      <c r="P42" s="44"/>
      <c r="Q42" s="45"/>
      <c r="R42" s="46"/>
      <c r="S42" s="44"/>
      <c r="T42" s="44"/>
      <c r="U42" s="45"/>
      <c r="V42" s="51"/>
      <c r="W42" s="53"/>
      <c r="X42" s="45"/>
      <c r="Y42" s="56">
        <f t="shared" si="7"/>
        <v>15.9</v>
      </c>
      <c r="Z42" s="57">
        <f t="shared" si="4"/>
        <v>26898.03</v>
      </c>
      <c r="AA42" s="72">
        <f t="shared" si="5"/>
        <v>1691.7</v>
      </c>
      <c r="AB42" s="59"/>
    </row>
    <row r="43" s="3" customFormat="1" ht="21" customHeight="1" spans="1:28">
      <c r="A43" s="24">
        <v>39</v>
      </c>
      <c r="B43" s="27">
        <v>1952185</v>
      </c>
      <c r="C43" s="27">
        <v>1952235</v>
      </c>
      <c r="D43" s="27">
        <f t="shared" si="0"/>
        <v>1952210</v>
      </c>
      <c r="E43" s="28" t="s">
        <v>28</v>
      </c>
      <c r="F43" s="29">
        <f t="shared" si="1"/>
        <v>50</v>
      </c>
      <c r="G43" s="81">
        <v>10.5</v>
      </c>
      <c r="H43" s="29">
        <v>8</v>
      </c>
      <c r="I43" s="42">
        <f t="shared" si="2"/>
        <v>42</v>
      </c>
      <c r="J43" s="43" t="s">
        <v>26</v>
      </c>
      <c r="K43" s="44">
        <v>1937000</v>
      </c>
      <c r="L43" s="45">
        <v>1</v>
      </c>
      <c r="M43" s="45">
        <v>0.5</v>
      </c>
      <c r="N43" s="46"/>
      <c r="O43" s="44"/>
      <c r="P43" s="44"/>
      <c r="Q43" s="45"/>
      <c r="R43" s="46"/>
      <c r="S43" s="44"/>
      <c r="T43" s="44"/>
      <c r="U43" s="45"/>
      <c r="V43" s="51"/>
      <c r="W43" s="53"/>
      <c r="X43" s="45"/>
      <c r="Y43" s="56">
        <f t="shared" si="7"/>
        <v>16.71</v>
      </c>
      <c r="Z43" s="57">
        <f t="shared" si="4"/>
        <v>1684.368</v>
      </c>
      <c r="AA43" s="72">
        <f t="shared" si="5"/>
        <v>100.8</v>
      </c>
      <c r="AB43" s="59"/>
    </row>
    <row r="44" s="3" customFormat="1" ht="21" customHeight="1" spans="1:28">
      <c r="A44" s="24">
        <v>40</v>
      </c>
      <c r="B44" s="27">
        <v>1961100</v>
      </c>
      <c r="C44" s="27">
        <v>1961150</v>
      </c>
      <c r="D44" s="27">
        <f t="shared" si="0"/>
        <v>1961125</v>
      </c>
      <c r="E44" s="28" t="s">
        <v>28</v>
      </c>
      <c r="F44" s="29">
        <f t="shared" si="1"/>
        <v>50</v>
      </c>
      <c r="G44" s="81">
        <v>10.5</v>
      </c>
      <c r="H44" s="29">
        <v>8</v>
      </c>
      <c r="I44" s="42">
        <f t="shared" si="2"/>
        <v>42</v>
      </c>
      <c r="J44" s="43" t="s">
        <v>26</v>
      </c>
      <c r="K44" s="44">
        <v>1937000</v>
      </c>
      <c r="L44" s="45">
        <v>1</v>
      </c>
      <c r="M44" s="45">
        <v>0.5</v>
      </c>
      <c r="N44" s="46"/>
      <c r="O44" s="44"/>
      <c r="P44" s="44"/>
      <c r="Q44" s="45"/>
      <c r="R44" s="46"/>
      <c r="S44" s="44"/>
      <c r="T44" s="44"/>
      <c r="U44" s="45"/>
      <c r="V44" s="51"/>
      <c r="W44" s="53"/>
      <c r="X44" s="45"/>
      <c r="Y44" s="56">
        <f t="shared" si="7"/>
        <v>25.625</v>
      </c>
      <c r="Z44" s="57">
        <f t="shared" si="4"/>
        <v>2583</v>
      </c>
      <c r="AA44" s="72">
        <f t="shared" si="5"/>
        <v>100.8</v>
      </c>
      <c r="AB44" s="59"/>
    </row>
    <row r="45" s="3" customFormat="1" ht="21" customHeight="1" spans="1:28">
      <c r="A45" s="24">
        <v>41</v>
      </c>
      <c r="B45" s="27">
        <v>1961150</v>
      </c>
      <c r="C45" s="27">
        <v>1962240</v>
      </c>
      <c r="D45" s="27">
        <f t="shared" si="0"/>
        <v>1961695</v>
      </c>
      <c r="E45" s="28" t="s">
        <v>28</v>
      </c>
      <c r="F45" s="29">
        <f t="shared" si="1"/>
        <v>1090</v>
      </c>
      <c r="G45" s="81">
        <v>8.97018348623853</v>
      </c>
      <c r="H45" s="29">
        <v>5</v>
      </c>
      <c r="I45" s="42">
        <f t="shared" si="2"/>
        <v>488.875</v>
      </c>
      <c r="J45" s="43" t="s">
        <v>26</v>
      </c>
      <c r="K45" s="44">
        <v>1937000</v>
      </c>
      <c r="L45" s="45">
        <v>1</v>
      </c>
      <c r="M45" s="45">
        <v>0.5</v>
      </c>
      <c r="N45" s="46"/>
      <c r="O45" s="44"/>
      <c r="P45" s="44"/>
      <c r="Q45" s="45"/>
      <c r="R45" s="46"/>
      <c r="S45" s="44"/>
      <c r="T45" s="44"/>
      <c r="U45" s="45"/>
      <c r="V45" s="51"/>
      <c r="W45" s="53"/>
      <c r="X45" s="45"/>
      <c r="Y45" s="56">
        <f t="shared" si="7"/>
        <v>26.195</v>
      </c>
      <c r="Z45" s="57">
        <f t="shared" si="4"/>
        <v>30734.5935</v>
      </c>
      <c r="AA45" s="72">
        <f t="shared" si="5"/>
        <v>1173.3</v>
      </c>
      <c r="AB45" s="59"/>
    </row>
    <row r="46" s="3" customFormat="1" ht="21" customHeight="1" spans="1:28">
      <c r="A46" s="24">
        <v>42</v>
      </c>
      <c r="B46" s="27">
        <v>1962240</v>
      </c>
      <c r="C46" s="27">
        <v>1962290</v>
      </c>
      <c r="D46" s="27">
        <f t="shared" si="0"/>
        <v>1962265</v>
      </c>
      <c r="E46" s="28" t="s">
        <v>28</v>
      </c>
      <c r="F46" s="29">
        <f t="shared" si="1"/>
        <v>50</v>
      </c>
      <c r="G46" s="81">
        <v>10.5</v>
      </c>
      <c r="H46" s="29">
        <v>8</v>
      </c>
      <c r="I46" s="42">
        <f t="shared" si="2"/>
        <v>42</v>
      </c>
      <c r="J46" s="43" t="s">
        <v>26</v>
      </c>
      <c r="K46" s="44">
        <v>1937000</v>
      </c>
      <c r="L46" s="45">
        <v>1</v>
      </c>
      <c r="M46" s="45">
        <v>0.5</v>
      </c>
      <c r="N46" s="46"/>
      <c r="O46" s="44"/>
      <c r="P46" s="44"/>
      <c r="Q46" s="45"/>
      <c r="R46" s="46"/>
      <c r="S46" s="44"/>
      <c r="T46" s="44"/>
      <c r="U46" s="45"/>
      <c r="V46" s="51"/>
      <c r="W46" s="53"/>
      <c r="X46" s="45"/>
      <c r="Y46" s="56">
        <f t="shared" si="7"/>
        <v>26.765</v>
      </c>
      <c r="Z46" s="57">
        <f t="shared" si="4"/>
        <v>2697.912</v>
      </c>
      <c r="AA46" s="72">
        <f t="shared" si="5"/>
        <v>100.8</v>
      </c>
      <c r="AB46" s="59"/>
    </row>
    <row r="47" s="3" customFormat="1" ht="21" customHeight="1" spans="1:28">
      <c r="A47" s="24">
        <v>43</v>
      </c>
      <c r="B47" s="82">
        <v>1962285</v>
      </c>
      <c r="C47" s="82">
        <v>1962235</v>
      </c>
      <c r="D47" s="82">
        <f t="shared" si="0"/>
        <v>1962260</v>
      </c>
      <c r="E47" s="28" t="s">
        <v>28</v>
      </c>
      <c r="F47" s="29">
        <f t="shared" si="1"/>
        <v>50</v>
      </c>
      <c r="G47" s="81">
        <v>10.5</v>
      </c>
      <c r="H47" s="29">
        <v>8</v>
      </c>
      <c r="I47" s="42">
        <f t="shared" si="2"/>
        <v>42</v>
      </c>
      <c r="J47" s="43" t="s">
        <v>26</v>
      </c>
      <c r="K47" s="44">
        <v>1937000</v>
      </c>
      <c r="L47" s="45">
        <v>1</v>
      </c>
      <c r="M47" s="45">
        <v>0.5</v>
      </c>
      <c r="N47" s="46"/>
      <c r="O47" s="44"/>
      <c r="P47" s="44"/>
      <c r="Q47" s="45"/>
      <c r="R47" s="46"/>
      <c r="S47" s="44"/>
      <c r="T47" s="44"/>
      <c r="U47" s="45"/>
      <c r="V47" s="51" t="s">
        <v>38</v>
      </c>
      <c r="W47" s="53">
        <v>1967000</v>
      </c>
      <c r="X47" s="45">
        <v>1</v>
      </c>
      <c r="Y47" s="56">
        <f t="shared" ref="Y47:Y61" si="8">ABS(W47-K47+W47-D47)/1000+L47+M47+Q47+U47+X47</f>
        <v>37.24</v>
      </c>
      <c r="Z47" s="57">
        <f t="shared" si="4"/>
        <v>3753.792</v>
      </c>
      <c r="AA47" s="72">
        <f t="shared" si="5"/>
        <v>100.8</v>
      </c>
      <c r="AB47" s="59"/>
    </row>
    <row r="48" s="3" customFormat="1" ht="21" customHeight="1" spans="1:28">
      <c r="A48" s="24">
        <v>44</v>
      </c>
      <c r="B48" s="82">
        <v>1962235</v>
      </c>
      <c r="C48" s="82">
        <v>1961115</v>
      </c>
      <c r="D48" s="82">
        <f t="shared" si="0"/>
        <v>1961675</v>
      </c>
      <c r="E48" s="28" t="s">
        <v>28</v>
      </c>
      <c r="F48" s="29">
        <f t="shared" si="1"/>
        <v>1120</v>
      </c>
      <c r="G48" s="81">
        <v>8.96428571428571</v>
      </c>
      <c r="H48" s="29">
        <v>5</v>
      </c>
      <c r="I48" s="42">
        <f t="shared" si="2"/>
        <v>502</v>
      </c>
      <c r="J48" s="43" t="s">
        <v>26</v>
      </c>
      <c r="K48" s="44">
        <v>1937000</v>
      </c>
      <c r="L48" s="45">
        <v>1</v>
      </c>
      <c r="M48" s="45">
        <v>0.5</v>
      </c>
      <c r="N48" s="46"/>
      <c r="O48" s="44"/>
      <c r="P48" s="44"/>
      <c r="Q48" s="45"/>
      <c r="R48" s="46"/>
      <c r="S48" s="44"/>
      <c r="T48" s="44"/>
      <c r="U48" s="45"/>
      <c r="V48" s="51" t="s">
        <v>38</v>
      </c>
      <c r="W48" s="53">
        <v>1967000</v>
      </c>
      <c r="X48" s="45">
        <v>1</v>
      </c>
      <c r="Y48" s="56">
        <f t="shared" si="8"/>
        <v>37.825</v>
      </c>
      <c r="Z48" s="57">
        <f t="shared" si="4"/>
        <v>45571.56</v>
      </c>
      <c r="AA48" s="72">
        <f t="shared" si="5"/>
        <v>1204.8</v>
      </c>
      <c r="AB48" s="59"/>
    </row>
    <row r="49" s="3" customFormat="1" ht="21" customHeight="1" spans="1:28">
      <c r="A49" s="24">
        <v>45</v>
      </c>
      <c r="B49" s="82">
        <v>1961115</v>
      </c>
      <c r="C49" s="82">
        <v>1961065</v>
      </c>
      <c r="D49" s="82">
        <f t="shared" si="0"/>
        <v>1961090</v>
      </c>
      <c r="E49" s="28" t="s">
        <v>28</v>
      </c>
      <c r="F49" s="29">
        <f t="shared" si="1"/>
        <v>50</v>
      </c>
      <c r="G49" s="81">
        <v>10.5</v>
      </c>
      <c r="H49" s="29">
        <v>8</v>
      </c>
      <c r="I49" s="42">
        <f t="shared" si="2"/>
        <v>42</v>
      </c>
      <c r="J49" s="43" t="s">
        <v>26</v>
      </c>
      <c r="K49" s="44">
        <v>1937000</v>
      </c>
      <c r="L49" s="45">
        <v>1</v>
      </c>
      <c r="M49" s="45">
        <v>0.5</v>
      </c>
      <c r="N49" s="46"/>
      <c r="O49" s="44"/>
      <c r="P49" s="44"/>
      <c r="Q49" s="45"/>
      <c r="R49" s="46"/>
      <c r="S49" s="44"/>
      <c r="T49" s="44"/>
      <c r="U49" s="45"/>
      <c r="V49" s="51" t="s">
        <v>38</v>
      </c>
      <c r="W49" s="53">
        <v>1967000</v>
      </c>
      <c r="X49" s="45">
        <v>1</v>
      </c>
      <c r="Y49" s="56">
        <f t="shared" si="8"/>
        <v>38.41</v>
      </c>
      <c r="Z49" s="57">
        <f t="shared" si="4"/>
        <v>3871.728</v>
      </c>
      <c r="AA49" s="72">
        <f t="shared" si="5"/>
        <v>100.8</v>
      </c>
      <c r="AB49" s="59"/>
    </row>
    <row r="50" s="3" customFormat="1" ht="21" customHeight="1" spans="1:28">
      <c r="A50" s="24">
        <v>46</v>
      </c>
      <c r="B50" s="82">
        <v>1952310</v>
      </c>
      <c r="C50" s="82">
        <v>1952260</v>
      </c>
      <c r="D50" s="82">
        <f t="shared" si="0"/>
        <v>1952285</v>
      </c>
      <c r="E50" s="28" t="s">
        <v>28</v>
      </c>
      <c r="F50" s="29">
        <f t="shared" si="1"/>
        <v>50</v>
      </c>
      <c r="G50" s="81">
        <v>10.5</v>
      </c>
      <c r="H50" s="29">
        <v>8</v>
      </c>
      <c r="I50" s="42">
        <f t="shared" si="2"/>
        <v>42</v>
      </c>
      <c r="J50" s="43" t="s">
        <v>26</v>
      </c>
      <c r="K50" s="44">
        <v>1937000</v>
      </c>
      <c r="L50" s="45">
        <v>1</v>
      </c>
      <c r="M50" s="45">
        <v>0.5</v>
      </c>
      <c r="N50" s="46"/>
      <c r="O50" s="44"/>
      <c r="P50" s="44"/>
      <c r="Q50" s="45"/>
      <c r="R50" s="46"/>
      <c r="S50" s="44"/>
      <c r="T50" s="44"/>
      <c r="U50" s="45"/>
      <c r="V50" s="51" t="s">
        <v>39</v>
      </c>
      <c r="W50" s="53">
        <v>1953000</v>
      </c>
      <c r="X50" s="45">
        <v>1</v>
      </c>
      <c r="Y50" s="56">
        <f t="shared" si="8"/>
        <v>19.215</v>
      </c>
      <c r="Z50" s="57">
        <f t="shared" si="4"/>
        <v>1936.872</v>
      </c>
      <c r="AA50" s="72">
        <f t="shared" si="5"/>
        <v>100.8</v>
      </c>
      <c r="AB50" s="59"/>
    </row>
    <row r="51" s="3" customFormat="1" ht="21" customHeight="1" spans="1:28">
      <c r="A51" s="24">
        <v>47</v>
      </c>
      <c r="B51" s="82">
        <v>1952260</v>
      </c>
      <c r="C51" s="82">
        <v>1950630</v>
      </c>
      <c r="D51" s="82">
        <f t="shared" si="0"/>
        <v>1951445</v>
      </c>
      <c r="E51" s="28" t="s">
        <v>28</v>
      </c>
      <c r="F51" s="29">
        <f t="shared" si="1"/>
        <v>1630</v>
      </c>
      <c r="G51" s="81">
        <v>8.97085889570552</v>
      </c>
      <c r="H51" s="29">
        <v>5</v>
      </c>
      <c r="I51" s="42">
        <f t="shared" si="2"/>
        <v>731.125</v>
      </c>
      <c r="J51" s="43" t="s">
        <v>26</v>
      </c>
      <c r="K51" s="44">
        <v>1937000</v>
      </c>
      <c r="L51" s="45">
        <v>1</v>
      </c>
      <c r="M51" s="45">
        <v>0.5</v>
      </c>
      <c r="N51" s="46"/>
      <c r="O51" s="44"/>
      <c r="P51" s="44"/>
      <c r="Q51" s="45"/>
      <c r="R51" s="46"/>
      <c r="S51" s="44"/>
      <c r="T51" s="44"/>
      <c r="U51" s="45"/>
      <c r="V51" s="51" t="s">
        <v>39</v>
      </c>
      <c r="W51" s="53">
        <v>1953000</v>
      </c>
      <c r="X51" s="45">
        <v>1</v>
      </c>
      <c r="Y51" s="56">
        <f t="shared" si="8"/>
        <v>20.055</v>
      </c>
      <c r="Z51" s="57">
        <f t="shared" si="4"/>
        <v>35190.5085</v>
      </c>
      <c r="AA51" s="72">
        <f t="shared" si="5"/>
        <v>1754.7</v>
      </c>
      <c r="AB51" s="59"/>
    </row>
    <row r="52" s="3" customFormat="1" ht="21" customHeight="1" spans="1:28">
      <c r="A52" s="24">
        <v>48</v>
      </c>
      <c r="B52" s="82">
        <v>1950630</v>
      </c>
      <c r="C52" s="82">
        <v>1950580</v>
      </c>
      <c r="D52" s="82">
        <f t="shared" si="0"/>
        <v>1950605</v>
      </c>
      <c r="E52" s="28" t="s">
        <v>28</v>
      </c>
      <c r="F52" s="29">
        <f t="shared" si="1"/>
        <v>50</v>
      </c>
      <c r="G52" s="81">
        <v>10.5</v>
      </c>
      <c r="H52" s="29">
        <v>8</v>
      </c>
      <c r="I52" s="42">
        <f t="shared" si="2"/>
        <v>42</v>
      </c>
      <c r="J52" s="43" t="s">
        <v>26</v>
      </c>
      <c r="K52" s="44">
        <v>1937000</v>
      </c>
      <c r="L52" s="45">
        <v>1</v>
      </c>
      <c r="M52" s="45">
        <v>0.5</v>
      </c>
      <c r="N52" s="46"/>
      <c r="O52" s="44"/>
      <c r="P52" s="44"/>
      <c r="Q52" s="45"/>
      <c r="R52" s="46"/>
      <c r="S52" s="44"/>
      <c r="T52" s="44"/>
      <c r="U52" s="45"/>
      <c r="V52" s="51" t="s">
        <v>39</v>
      </c>
      <c r="W52" s="53">
        <v>1953000</v>
      </c>
      <c r="X52" s="45">
        <v>1</v>
      </c>
      <c r="Y52" s="56">
        <f t="shared" si="8"/>
        <v>20.895</v>
      </c>
      <c r="Z52" s="57">
        <f t="shared" si="4"/>
        <v>2106.216</v>
      </c>
      <c r="AA52" s="72">
        <f t="shared" si="5"/>
        <v>100.8</v>
      </c>
      <c r="AB52" s="59"/>
    </row>
    <row r="53" s="3" customFormat="1" ht="21" customHeight="1" spans="1:28">
      <c r="A53" s="24">
        <v>49</v>
      </c>
      <c r="B53" s="82">
        <v>1938754</v>
      </c>
      <c r="C53" s="82">
        <v>1938704</v>
      </c>
      <c r="D53" s="82">
        <f t="shared" si="0"/>
        <v>1938729</v>
      </c>
      <c r="E53" s="28" t="s">
        <v>28</v>
      </c>
      <c r="F53" s="29">
        <f t="shared" si="1"/>
        <v>50</v>
      </c>
      <c r="G53" s="81">
        <v>10.5</v>
      </c>
      <c r="H53" s="29">
        <v>8</v>
      </c>
      <c r="I53" s="42">
        <f t="shared" si="2"/>
        <v>42</v>
      </c>
      <c r="J53" s="43" t="s">
        <v>26</v>
      </c>
      <c r="K53" s="44">
        <v>1937000</v>
      </c>
      <c r="L53" s="45">
        <v>1</v>
      </c>
      <c r="M53" s="45">
        <v>0.5</v>
      </c>
      <c r="N53" s="46"/>
      <c r="O53" s="44"/>
      <c r="P53" s="44"/>
      <c r="Q53" s="45"/>
      <c r="R53" s="46"/>
      <c r="S53" s="44"/>
      <c r="T53" s="44"/>
      <c r="U53" s="45"/>
      <c r="V53" s="51" t="s">
        <v>39</v>
      </c>
      <c r="W53" s="53">
        <v>1953000</v>
      </c>
      <c r="X53" s="45">
        <v>1</v>
      </c>
      <c r="Y53" s="56">
        <f t="shared" si="8"/>
        <v>32.771</v>
      </c>
      <c r="Z53" s="57">
        <f t="shared" si="4"/>
        <v>3303.3168</v>
      </c>
      <c r="AA53" s="72">
        <f t="shared" si="5"/>
        <v>100.8</v>
      </c>
      <c r="AB53" s="59"/>
    </row>
    <row r="54" s="3" customFormat="1" ht="21" customHeight="1" spans="1:28">
      <c r="A54" s="24">
        <v>50</v>
      </c>
      <c r="B54" s="82">
        <v>1938704</v>
      </c>
      <c r="C54" s="82">
        <v>1938100</v>
      </c>
      <c r="D54" s="82">
        <f t="shared" si="0"/>
        <v>1938402</v>
      </c>
      <c r="E54" s="28" t="s">
        <v>28</v>
      </c>
      <c r="F54" s="29">
        <f t="shared" si="1"/>
        <v>604</v>
      </c>
      <c r="G54" s="81">
        <v>8.94867549668874</v>
      </c>
      <c r="H54" s="29">
        <v>5</v>
      </c>
      <c r="I54" s="42">
        <f t="shared" si="2"/>
        <v>270.25</v>
      </c>
      <c r="J54" s="43" t="s">
        <v>26</v>
      </c>
      <c r="K54" s="44">
        <v>1937000</v>
      </c>
      <c r="L54" s="45">
        <v>1</v>
      </c>
      <c r="M54" s="45">
        <v>0.5</v>
      </c>
      <c r="N54" s="46"/>
      <c r="O54" s="44"/>
      <c r="P54" s="44"/>
      <c r="Q54" s="45"/>
      <c r="R54" s="46"/>
      <c r="S54" s="44"/>
      <c r="T54" s="44"/>
      <c r="U54" s="45"/>
      <c r="V54" s="51" t="s">
        <v>39</v>
      </c>
      <c r="W54" s="53">
        <v>1953000</v>
      </c>
      <c r="X54" s="45">
        <v>1</v>
      </c>
      <c r="Y54" s="56">
        <f t="shared" si="8"/>
        <v>33.098</v>
      </c>
      <c r="Z54" s="57">
        <f t="shared" si="4"/>
        <v>21467.3628</v>
      </c>
      <c r="AA54" s="72">
        <f t="shared" si="5"/>
        <v>648.6</v>
      </c>
      <c r="AB54" s="59"/>
    </row>
    <row r="55" s="3" customFormat="1" ht="21" customHeight="1" spans="1:28">
      <c r="A55" s="24">
        <v>51</v>
      </c>
      <c r="B55" s="82">
        <v>1938100</v>
      </c>
      <c r="C55" s="82">
        <v>1938050</v>
      </c>
      <c r="D55" s="82">
        <f t="shared" si="0"/>
        <v>1938075</v>
      </c>
      <c r="E55" s="28" t="s">
        <v>28</v>
      </c>
      <c r="F55" s="29">
        <f t="shared" si="1"/>
        <v>50</v>
      </c>
      <c r="G55" s="81">
        <v>10.5</v>
      </c>
      <c r="H55" s="29">
        <v>8</v>
      </c>
      <c r="I55" s="42">
        <f t="shared" si="2"/>
        <v>42</v>
      </c>
      <c r="J55" s="43" t="s">
        <v>26</v>
      </c>
      <c r="K55" s="44">
        <v>1937000</v>
      </c>
      <c r="L55" s="45">
        <v>1</v>
      </c>
      <c r="M55" s="45">
        <v>0.5</v>
      </c>
      <c r="N55" s="46"/>
      <c r="O55" s="44"/>
      <c r="P55" s="44"/>
      <c r="Q55" s="45"/>
      <c r="R55" s="46"/>
      <c r="S55" s="44"/>
      <c r="T55" s="44"/>
      <c r="U55" s="45"/>
      <c r="V55" s="51" t="s">
        <v>39</v>
      </c>
      <c r="W55" s="53">
        <v>1953000</v>
      </c>
      <c r="X55" s="45">
        <v>1</v>
      </c>
      <c r="Y55" s="56">
        <f t="shared" si="8"/>
        <v>33.425</v>
      </c>
      <c r="Z55" s="57">
        <f t="shared" si="4"/>
        <v>3369.24</v>
      </c>
      <c r="AA55" s="72">
        <f t="shared" si="5"/>
        <v>100.8</v>
      </c>
      <c r="AB55" s="59"/>
    </row>
    <row r="56" s="3" customFormat="1" ht="21" customHeight="1" spans="1:28">
      <c r="A56" s="24">
        <v>52</v>
      </c>
      <c r="B56" s="82">
        <v>1934090</v>
      </c>
      <c r="C56" s="82">
        <v>1934040</v>
      </c>
      <c r="D56" s="82">
        <f t="shared" si="0"/>
        <v>1934065</v>
      </c>
      <c r="E56" s="28" t="s">
        <v>28</v>
      </c>
      <c r="F56" s="29">
        <f t="shared" si="1"/>
        <v>50</v>
      </c>
      <c r="G56" s="81">
        <v>10.5</v>
      </c>
      <c r="H56" s="29">
        <v>8</v>
      </c>
      <c r="I56" s="42">
        <f t="shared" si="2"/>
        <v>42</v>
      </c>
      <c r="J56" s="43" t="s">
        <v>26</v>
      </c>
      <c r="K56" s="44">
        <v>1937000</v>
      </c>
      <c r="L56" s="45">
        <v>1</v>
      </c>
      <c r="M56" s="45">
        <v>0.5</v>
      </c>
      <c r="N56" s="46"/>
      <c r="O56" s="44"/>
      <c r="P56" s="44"/>
      <c r="Q56" s="45"/>
      <c r="R56" s="46"/>
      <c r="S56" s="44"/>
      <c r="T56" s="44"/>
      <c r="U56" s="45"/>
      <c r="V56" s="51"/>
      <c r="W56" s="53"/>
      <c r="X56" s="45"/>
      <c r="Y56" s="56">
        <f t="shared" ref="Y56:Y61" si="9">ABS(K56-W56+W56-D56)/1000+L56+M56+Q56+U56+X56</f>
        <v>4.435</v>
      </c>
      <c r="Z56" s="57">
        <f t="shared" si="4"/>
        <v>447.048</v>
      </c>
      <c r="AA56" s="72">
        <f t="shared" si="5"/>
        <v>100.8</v>
      </c>
      <c r="AB56" s="59"/>
    </row>
    <row r="57" s="3" customFormat="1" ht="21" customHeight="1" spans="1:28">
      <c r="A57" s="24">
        <v>53</v>
      </c>
      <c r="B57" s="82">
        <v>1934040</v>
      </c>
      <c r="C57" s="82">
        <v>1934544</v>
      </c>
      <c r="D57" s="82">
        <f t="shared" si="0"/>
        <v>1934292</v>
      </c>
      <c r="E57" s="28" t="s">
        <v>28</v>
      </c>
      <c r="F57" s="29">
        <f t="shared" si="1"/>
        <v>504</v>
      </c>
      <c r="G57" s="81">
        <v>8.98809523809524</v>
      </c>
      <c r="H57" s="29">
        <v>5</v>
      </c>
      <c r="I57" s="42">
        <f t="shared" si="2"/>
        <v>226.5</v>
      </c>
      <c r="J57" s="43" t="s">
        <v>26</v>
      </c>
      <c r="K57" s="44">
        <v>1937000</v>
      </c>
      <c r="L57" s="45">
        <v>1</v>
      </c>
      <c r="M57" s="45">
        <v>0.5</v>
      </c>
      <c r="N57" s="46"/>
      <c r="O57" s="44"/>
      <c r="P57" s="44"/>
      <c r="Q57" s="45"/>
      <c r="R57" s="46"/>
      <c r="S57" s="44"/>
      <c r="T57" s="44"/>
      <c r="U57" s="45"/>
      <c r="V57" s="51"/>
      <c r="W57" s="53"/>
      <c r="X57" s="45"/>
      <c r="Y57" s="56">
        <f t="shared" si="9"/>
        <v>4.208</v>
      </c>
      <c r="Z57" s="57">
        <f t="shared" si="4"/>
        <v>2287.4688</v>
      </c>
      <c r="AA57" s="72">
        <f t="shared" si="5"/>
        <v>543.6</v>
      </c>
      <c r="AB57" s="59"/>
    </row>
    <row r="58" s="3" customFormat="1" ht="21" customHeight="1" spans="1:28">
      <c r="A58" s="24">
        <v>54</v>
      </c>
      <c r="B58" s="82">
        <v>1934544</v>
      </c>
      <c r="C58" s="82">
        <v>1934494</v>
      </c>
      <c r="D58" s="82">
        <f t="shared" si="0"/>
        <v>1934519</v>
      </c>
      <c r="E58" s="28" t="s">
        <v>28</v>
      </c>
      <c r="F58" s="29">
        <f t="shared" si="1"/>
        <v>50</v>
      </c>
      <c r="G58" s="81">
        <v>10.5</v>
      </c>
      <c r="H58" s="29">
        <v>8</v>
      </c>
      <c r="I58" s="42">
        <f t="shared" si="2"/>
        <v>42</v>
      </c>
      <c r="J58" s="43" t="s">
        <v>26</v>
      </c>
      <c r="K58" s="44">
        <v>1937000</v>
      </c>
      <c r="L58" s="45">
        <v>1</v>
      </c>
      <c r="M58" s="45">
        <v>0.5</v>
      </c>
      <c r="N58" s="46"/>
      <c r="O58" s="44"/>
      <c r="P58" s="44"/>
      <c r="Q58" s="45"/>
      <c r="R58" s="46"/>
      <c r="S58" s="44"/>
      <c r="T58" s="44"/>
      <c r="U58" s="45"/>
      <c r="V58" s="51"/>
      <c r="W58" s="53"/>
      <c r="X58" s="45"/>
      <c r="Y58" s="56">
        <f t="shared" si="9"/>
        <v>3.981</v>
      </c>
      <c r="Z58" s="57">
        <f t="shared" si="4"/>
        <v>401.2848</v>
      </c>
      <c r="AA58" s="72">
        <f t="shared" si="5"/>
        <v>100.8</v>
      </c>
      <c r="AB58" s="59"/>
    </row>
    <row r="59" s="3" customFormat="1" ht="21" customHeight="1" spans="1:28">
      <c r="A59" s="24">
        <v>55</v>
      </c>
      <c r="B59" s="82">
        <v>1932621</v>
      </c>
      <c r="C59" s="82">
        <v>1932571</v>
      </c>
      <c r="D59" s="82">
        <f t="shared" si="0"/>
        <v>1932596</v>
      </c>
      <c r="E59" s="28" t="s">
        <v>28</v>
      </c>
      <c r="F59" s="29">
        <f t="shared" si="1"/>
        <v>50</v>
      </c>
      <c r="G59" s="81">
        <v>10.5</v>
      </c>
      <c r="H59" s="29">
        <v>8</v>
      </c>
      <c r="I59" s="42">
        <f t="shared" si="2"/>
        <v>42</v>
      </c>
      <c r="J59" s="43" t="s">
        <v>26</v>
      </c>
      <c r="K59" s="44">
        <v>1937000</v>
      </c>
      <c r="L59" s="45">
        <v>1</v>
      </c>
      <c r="M59" s="45">
        <v>0.5</v>
      </c>
      <c r="N59" s="46"/>
      <c r="O59" s="44"/>
      <c r="P59" s="44"/>
      <c r="Q59" s="45"/>
      <c r="R59" s="46"/>
      <c r="S59" s="44"/>
      <c r="T59" s="44"/>
      <c r="U59" s="45"/>
      <c r="V59" s="51"/>
      <c r="W59" s="53"/>
      <c r="X59" s="45"/>
      <c r="Y59" s="56">
        <f t="shared" si="9"/>
        <v>5.904</v>
      </c>
      <c r="Z59" s="57">
        <f t="shared" si="4"/>
        <v>595.1232</v>
      </c>
      <c r="AA59" s="72">
        <f t="shared" si="5"/>
        <v>100.8</v>
      </c>
      <c r="AB59" s="59"/>
    </row>
    <row r="60" s="3" customFormat="1" ht="21" customHeight="1" spans="1:28">
      <c r="A60" s="24">
        <v>56</v>
      </c>
      <c r="B60" s="82">
        <v>1932571</v>
      </c>
      <c r="C60" s="82">
        <v>1931207</v>
      </c>
      <c r="D60" s="82">
        <f t="shared" si="0"/>
        <v>1931889</v>
      </c>
      <c r="E60" s="28" t="s">
        <v>28</v>
      </c>
      <c r="F60" s="29">
        <f t="shared" si="1"/>
        <v>1364</v>
      </c>
      <c r="G60" s="81">
        <v>9.01392961876833</v>
      </c>
      <c r="H60" s="29">
        <v>5</v>
      </c>
      <c r="I60" s="42">
        <f t="shared" si="2"/>
        <v>614.75</v>
      </c>
      <c r="J60" s="43" t="s">
        <v>26</v>
      </c>
      <c r="K60" s="44">
        <v>1937000</v>
      </c>
      <c r="L60" s="45">
        <v>1</v>
      </c>
      <c r="M60" s="45">
        <v>0.5</v>
      </c>
      <c r="N60" s="46"/>
      <c r="O60" s="44"/>
      <c r="P60" s="44"/>
      <c r="Q60" s="45"/>
      <c r="R60" s="46"/>
      <c r="S60" s="44"/>
      <c r="T60" s="44"/>
      <c r="U60" s="45"/>
      <c r="V60" s="51"/>
      <c r="W60" s="53"/>
      <c r="X60" s="45"/>
      <c r="Y60" s="56">
        <f t="shared" si="9"/>
        <v>6.611</v>
      </c>
      <c r="Z60" s="57">
        <f t="shared" si="4"/>
        <v>9753.8694</v>
      </c>
      <c r="AA60" s="72">
        <f t="shared" si="5"/>
        <v>1475.4</v>
      </c>
      <c r="AB60" s="59"/>
    </row>
    <row r="61" s="3" customFormat="1" ht="21" customHeight="1" spans="1:28">
      <c r="A61" s="24">
        <v>57</v>
      </c>
      <c r="B61" s="82">
        <v>1931207</v>
      </c>
      <c r="C61" s="82">
        <v>1931157</v>
      </c>
      <c r="D61" s="82">
        <f t="shared" si="0"/>
        <v>1931182</v>
      </c>
      <c r="E61" s="28" t="s">
        <v>28</v>
      </c>
      <c r="F61" s="29">
        <f t="shared" si="1"/>
        <v>50</v>
      </c>
      <c r="G61" s="81">
        <v>10.5</v>
      </c>
      <c r="H61" s="29">
        <v>8</v>
      </c>
      <c r="I61" s="42">
        <f t="shared" si="2"/>
        <v>42</v>
      </c>
      <c r="J61" s="43" t="s">
        <v>26</v>
      </c>
      <c r="K61" s="44">
        <v>1937000</v>
      </c>
      <c r="L61" s="45">
        <v>1</v>
      </c>
      <c r="M61" s="45">
        <v>0.5</v>
      </c>
      <c r="N61" s="46"/>
      <c r="O61" s="44"/>
      <c r="P61" s="44"/>
      <c r="Q61" s="45"/>
      <c r="R61" s="46"/>
      <c r="S61" s="44"/>
      <c r="T61" s="44"/>
      <c r="U61" s="45"/>
      <c r="V61" s="51"/>
      <c r="W61" s="53"/>
      <c r="X61" s="45"/>
      <c r="Y61" s="56">
        <f t="shared" si="9"/>
        <v>7.318</v>
      </c>
      <c r="Z61" s="57">
        <f t="shared" si="4"/>
        <v>737.6544</v>
      </c>
      <c r="AA61" s="72">
        <f t="shared" si="5"/>
        <v>100.8</v>
      </c>
      <c r="AB61" s="59"/>
    </row>
    <row r="62" s="3" customFormat="1" ht="21" customHeight="1" spans="1:28">
      <c r="A62" s="24">
        <v>58</v>
      </c>
      <c r="B62" s="82">
        <v>1915218</v>
      </c>
      <c r="C62" s="82">
        <v>1915168</v>
      </c>
      <c r="D62" s="82">
        <f t="shared" si="0"/>
        <v>1915193</v>
      </c>
      <c r="E62" s="28" t="s">
        <v>28</v>
      </c>
      <c r="F62" s="29">
        <f t="shared" si="1"/>
        <v>50</v>
      </c>
      <c r="G62" s="81">
        <v>10.5</v>
      </c>
      <c r="H62" s="29">
        <v>8</v>
      </c>
      <c r="I62" s="42">
        <f t="shared" si="2"/>
        <v>42</v>
      </c>
      <c r="J62" s="43" t="s">
        <v>26</v>
      </c>
      <c r="K62" s="44">
        <v>1937000</v>
      </c>
      <c r="L62" s="45">
        <v>1</v>
      </c>
      <c r="M62" s="45">
        <v>0.5</v>
      </c>
      <c r="N62" s="46"/>
      <c r="O62" s="44"/>
      <c r="P62" s="44"/>
      <c r="Q62" s="45"/>
      <c r="R62" s="46"/>
      <c r="S62" s="44"/>
      <c r="T62" s="44"/>
      <c r="U62" s="45"/>
      <c r="V62" s="51"/>
      <c r="W62" s="53"/>
      <c r="X62" s="45"/>
      <c r="Y62" s="56">
        <f t="shared" ref="Y62:Y88" si="10">ABS(K62-W62+W62-D62)/1000+L62+M62+Q62+U62+X62</f>
        <v>23.307</v>
      </c>
      <c r="Z62" s="57">
        <f t="shared" si="4"/>
        <v>2349.3456</v>
      </c>
      <c r="AA62" s="72">
        <f t="shared" si="5"/>
        <v>100.8</v>
      </c>
      <c r="AB62" s="59"/>
    </row>
    <row r="63" s="3" customFormat="1" ht="21" customHeight="1" spans="1:28">
      <c r="A63" s="24">
        <v>59</v>
      </c>
      <c r="B63" s="82">
        <v>1915168</v>
      </c>
      <c r="C63" s="82">
        <v>1911738</v>
      </c>
      <c r="D63" s="82">
        <f t="shared" si="0"/>
        <v>1913453</v>
      </c>
      <c r="E63" s="28" t="s">
        <v>28</v>
      </c>
      <c r="F63" s="29">
        <f t="shared" si="1"/>
        <v>3430</v>
      </c>
      <c r="G63" s="81">
        <v>8.99489795918367</v>
      </c>
      <c r="H63" s="29">
        <v>5</v>
      </c>
      <c r="I63" s="42">
        <f t="shared" si="2"/>
        <v>1542.625</v>
      </c>
      <c r="J63" s="43" t="s">
        <v>26</v>
      </c>
      <c r="K63" s="44">
        <v>1937000</v>
      </c>
      <c r="L63" s="45">
        <v>1</v>
      </c>
      <c r="M63" s="45">
        <v>0.5</v>
      </c>
      <c r="N63" s="46"/>
      <c r="O63" s="44"/>
      <c r="P63" s="44"/>
      <c r="Q63" s="45"/>
      <c r="R63" s="46"/>
      <c r="S63" s="44"/>
      <c r="T63" s="44"/>
      <c r="U63" s="45"/>
      <c r="V63" s="51"/>
      <c r="W63" s="53"/>
      <c r="X63" s="45"/>
      <c r="Y63" s="56">
        <f t="shared" si="10"/>
        <v>25.047</v>
      </c>
      <c r="Z63" s="57">
        <f t="shared" si="4"/>
        <v>92731.5081</v>
      </c>
      <c r="AA63" s="72">
        <f t="shared" si="5"/>
        <v>3702.3</v>
      </c>
      <c r="AB63" s="59"/>
    </row>
    <row r="64" s="3" customFormat="1" ht="21" customHeight="1" spans="1:28">
      <c r="A64" s="24">
        <v>60</v>
      </c>
      <c r="B64" s="82">
        <v>1911738</v>
      </c>
      <c r="C64" s="82">
        <v>1911688</v>
      </c>
      <c r="D64" s="82">
        <f t="shared" si="0"/>
        <v>1911713</v>
      </c>
      <c r="E64" s="28" t="s">
        <v>28</v>
      </c>
      <c r="F64" s="29">
        <f t="shared" si="1"/>
        <v>50</v>
      </c>
      <c r="G64" s="81">
        <v>10.5</v>
      </c>
      <c r="H64" s="29">
        <v>8</v>
      </c>
      <c r="I64" s="42">
        <f t="shared" si="2"/>
        <v>42</v>
      </c>
      <c r="J64" s="43" t="s">
        <v>26</v>
      </c>
      <c r="K64" s="44">
        <v>1937000</v>
      </c>
      <c r="L64" s="45">
        <v>1</v>
      </c>
      <c r="M64" s="45">
        <v>0.5</v>
      </c>
      <c r="N64" s="46"/>
      <c r="O64" s="44"/>
      <c r="P64" s="44"/>
      <c r="Q64" s="45"/>
      <c r="R64" s="46"/>
      <c r="S64" s="44"/>
      <c r="T64" s="44"/>
      <c r="U64" s="45"/>
      <c r="V64" s="51"/>
      <c r="W64" s="53"/>
      <c r="X64" s="45"/>
      <c r="Y64" s="56">
        <f t="shared" si="10"/>
        <v>26.787</v>
      </c>
      <c r="Z64" s="57">
        <f t="shared" si="4"/>
        <v>2700.1296</v>
      </c>
      <c r="AA64" s="72">
        <f t="shared" si="5"/>
        <v>100.8</v>
      </c>
      <c r="AB64" s="59"/>
    </row>
    <row r="65" s="3" customFormat="1" ht="21" customHeight="1" spans="1:28">
      <c r="A65" s="24">
        <v>61</v>
      </c>
      <c r="B65" s="82">
        <v>1906282</v>
      </c>
      <c r="C65" s="82">
        <v>1906232</v>
      </c>
      <c r="D65" s="82">
        <f t="shared" si="0"/>
        <v>1906257</v>
      </c>
      <c r="E65" s="28" t="s">
        <v>28</v>
      </c>
      <c r="F65" s="29">
        <f t="shared" si="1"/>
        <v>50</v>
      </c>
      <c r="G65" s="81">
        <v>10.5</v>
      </c>
      <c r="H65" s="29">
        <v>8</v>
      </c>
      <c r="I65" s="42">
        <f t="shared" si="2"/>
        <v>42</v>
      </c>
      <c r="J65" s="43" t="s">
        <v>26</v>
      </c>
      <c r="K65" s="44">
        <v>1937000</v>
      </c>
      <c r="L65" s="45">
        <v>1</v>
      </c>
      <c r="M65" s="45">
        <v>0.5</v>
      </c>
      <c r="N65" s="46"/>
      <c r="O65" s="44"/>
      <c r="P65" s="44"/>
      <c r="Q65" s="45"/>
      <c r="R65" s="46"/>
      <c r="S65" s="44"/>
      <c r="T65" s="44"/>
      <c r="U65" s="45"/>
      <c r="V65" s="51"/>
      <c r="W65" s="53"/>
      <c r="X65" s="45"/>
      <c r="Y65" s="56">
        <f t="shared" si="10"/>
        <v>32.243</v>
      </c>
      <c r="Z65" s="57">
        <f t="shared" si="4"/>
        <v>3250.0944</v>
      </c>
      <c r="AA65" s="72">
        <f t="shared" si="5"/>
        <v>100.8</v>
      </c>
      <c r="AB65" s="59"/>
    </row>
    <row r="66" s="3" customFormat="1" ht="21" customHeight="1" spans="1:28">
      <c r="A66" s="24">
        <v>62</v>
      </c>
      <c r="B66" s="82">
        <v>1906232</v>
      </c>
      <c r="C66" s="82">
        <v>1904382</v>
      </c>
      <c r="D66" s="82">
        <f t="shared" si="0"/>
        <v>1905307</v>
      </c>
      <c r="E66" s="28" t="s">
        <v>28</v>
      </c>
      <c r="F66" s="29">
        <f t="shared" si="1"/>
        <v>1850</v>
      </c>
      <c r="G66" s="81">
        <v>9.00945945945946</v>
      </c>
      <c r="H66" s="29">
        <v>5</v>
      </c>
      <c r="I66" s="42">
        <f t="shared" si="2"/>
        <v>833.375</v>
      </c>
      <c r="J66" s="43" t="s">
        <v>26</v>
      </c>
      <c r="K66" s="44">
        <v>1937000</v>
      </c>
      <c r="L66" s="45">
        <v>1</v>
      </c>
      <c r="M66" s="45">
        <v>0.5</v>
      </c>
      <c r="N66" s="46"/>
      <c r="O66" s="44"/>
      <c r="P66" s="44"/>
      <c r="Q66" s="45"/>
      <c r="R66" s="46"/>
      <c r="S66" s="44"/>
      <c r="T66" s="44"/>
      <c r="U66" s="45"/>
      <c r="V66" s="51"/>
      <c r="W66" s="53"/>
      <c r="X66" s="45"/>
      <c r="Y66" s="56">
        <f t="shared" si="10"/>
        <v>33.193</v>
      </c>
      <c r="Z66" s="57">
        <f t="shared" si="4"/>
        <v>66389.3193</v>
      </c>
      <c r="AA66" s="72">
        <f t="shared" si="5"/>
        <v>2000.1</v>
      </c>
      <c r="AB66" s="59"/>
    </row>
    <row r="67" s="3" customFormat="1" ht="21" customHeight="1" spans="1:28">
      <c r="A67" s="24">
        <v>63</v>
      </c>
      <c r="B67" s="82">
        <v>1904382</v>
      </c>
      <c r="C67" s="82">
        <v>1904332</v>
      </c>
      <c r="D67" s="82">
        <f t="shared" si="0"/>
        <v>1904357</v>
      </c>
      <c r="E67" s="28" t="s">
        <v>28</v>
      </c>
      <c r="F67" s="29">
        <f t="shared" si="1"/>
        <v>50</v>
      </c>
      <c r="G67" s="81">
        <v>10.5</v>
      </c>
      <c r="H67" s="29">
        <v>8</v>
      </c>
      <c r="I67" s="42">
        <f t="shared" si="2"/>
        <v>42</v>
      </c>
      <c r="J67" s="43" t="s">
        <v>26</v>
      </c>
      <c r="K67" s="44">
        <v>1937000</v>
      </c>
      <c r="L67" s="45">
        <v>1</v>
      </c>
      <c r="M67" s="45">
        <v>0.5</v>
      </c>
      <c r="N67" s="46"/>
      <c r="O67" s="44"/>
      <c r="P67" s="44"/>
      <c r="Q67" s="45"/>
      <c r="R67" s="46"/>
      <c r="S67" s="44"/>
      <c r="T67" s="44"/>
      <c r="U67" s="45"/>
      <c r="V67" s="51"/>
      <c r="W67" s="53"/>
      <c r="X67" s="45"/>
      <c r="Y67" s="56">
        <f t="shared" si="10"/>
        <v>34.143</v>
      </c>
      <c r="Z67" s="57">
        <f t="shared" si="4"/>
        <v>3441.6144</v>
      </c>
      <c r="AA67" s="72">
        <f t="shared" si="5"/>
        <v>100.8</v>
      </c>
      <c r="AB67" s="59"/>
    </row>
    <row r="68" s="3" customFormat="1" ht="21" customHeight="1" spans="1:28">
      <c r="A68" s="24">
        <v>64</v>
      </c>
      <c r="B68" s="82">
        <v>1897149</v>
      </c>
      <c r="C68" s="82">
        <v>1897099</v>
      </c>
      <c r="D68" s="82">
        <f t="shared" si="0"/>
        <v>1897124</v>
      </c>
      <c r="E68" s="28" t="s">
        <v>28</v>
      </c>
      <c r="F68" s="29">
        <f t="shared" si="1"/>
        <v>50</v>
      </c>
      <c r="G68" s="81">
        <v>10.5</v>
      </c>
      <c r="H68" s="29">
        <v>8</v>
      </c>
      <c r="I68" s="42">
        <f t="shared" si="2"/>
        <v>42</v>
      </c>
      <c r="J68" s="43" t="s">
        <v>26</v>
      </c>
      <c r="K68" s="44">
        <v>1937000</v>
      </c>
      <c r="L68" s="45">
        <v>1</v>
      </c>
      <c r="M68" s="45">
        <v>0.5</v>
      </c>
      <c r="N68" s="46"/>
      <c r="O68" s="44"/>
      <c r="P68" s="44"/>
      <c r="Q68" s="45"/>
      <c r="R68" s="46"/>
      <c r="S68" s="44"/>
      <c r="T68" s="44"/>
      <c r="U68" s="45"/>
      <c r="V68" s="51"/>
      <c r="W68" s="53"/>
      <c r="X68" s="45"/>
      <c r="Y68" s="56">
        <f t="shared" si="10"/>
        <v>41.376</v>
      </c>
      <c r="Z68" s="57">
        <f t="shared" si="4"/>
        <v>4170.7008</v>
      </c>
      <c r="AA68" s="72">
        <f t="shared" si="5"/>
        <v>100.8</v>
      </c>
      <c r="AB68" s="59"/>
    </row>
    <row r="69" s="3" customFormat="1" ht="21" customHeight="1" spans="1:28">
      <c r="A69" s="24">
        <v>65</v>
      </c>
      <c r="B69" s="82">
        <v>1897099</v>
      </c>
      <c r="C69" s="82">
        <v>1895497</v>
      </c>
      <c r="D69" s="82">
        <f t="shared" ref="D69:D88" si="11">(B69+C69)/2</f>
        <v>1896298</v>
      </c>
      <c r="E69" s="28" t="s">
        <v>28</v>
      </c>
      <c r="F69" s="29">
        <f t="shared" ref="F69:F88" si="12">ABS(B69-C69)</f>
        <v>1602</v>
      </c>
      <c r="G69" s="81">
        <v>8.9747191011236</v>
      </c>
      <c r="H69" s="29">
        <v>5</v>
      </c>
      <c r="I69" s="42">
        <f t="shared" ref="I69:I88" si="13">F69*G69*H69/100</f>
        <v>718.875</v>
      </c>
      <c r="J69" s="43" t="s">
        <v>26</v>
      </c>
      <c r="K69" s="44">
        <v>1937000</v>
      </c>
      <c r="L69" s="45">
        <v>1</v>
      </c>
      <c r="M69" s="45">
        <v>0.5</v>
      </c>
      <c r="N69" s="46"/>
      <c r="O69" s="44"/>
      <c r="P69" s="44"/>
      <c r="Q69" s="45"/>
      <c r="R69" s="46"/>
      <c r="S69" s="44"/>
      <c r="T69" s="44"/>
      <c r="U69" s="45"/>
      <c r="V69" s="51"/>
      <c r="W69" s="53"/>
      <c r="X69" s="45"/>
      <c r="Y69" s="56">
        <f t="shared" si="10"/>
        <v>42.202</v>
      </c>
      <c r="Z69" s="57">
        <f t="shared" ref="Z69:Z88" si="14">AA69*Y69</f>
        <v>72811.1106</v>
      </c>
      <c r="AA69" s="72">
        <f t="shared" ref="AA69:AA88" si="15">I69*2.4</f>
        <v>1725.3</v>
      </c>
      <c r="AB69" s="59"/>
    </row>
    <row r="70" s="3" customFormat="1" ht="21" customHeight="1" spans="1:28">
      <c r="A70" s="24">
        <v>66</v>
      </c>
      <c r="B70" s="82">
        <v>1895497</v>
      </c>
      <c r="C70" s="82">
        <v>1895447</v>
      </c>
      <c r="D70" s="82">
        <f t="shared" si="11"/>
        <v>1895472</v>
      </c>
      <c r="E70" s="28" t="s">
        <v>28</v>
      </c>
      <c r="F70" s="29">
        <f t="shared" si="12"/>
        <v>50</v>
      </c>
      <c r="G70" s="81">
        <v>10.5</v>
      </c>
      <c r="H70" s="29">
        <v>8</v>
      </c>
      <c r="I70" s="42">
        <f t="shared" si="13"/>
        <v>42</v>
      </c>
      <c r="J70" s="43" t="s">
        <v>26</v>
      </c>
      <c r="K70" s="44">
        <v>1937000</v>
      </c>
      <c r="L70" s="45">
        <v>1</v>
      </c>
      <c r="M70" s="45">
        <v>0.5</v>
      </c>
      <c r="N70" s="46"/>
      <c r="O70" s="44"/>
      <c r="P70" s="44"/>
      <c r="Q70" s="45"/>
      <c r="R70" s="46"/>
      <c r="S70" s="44"/>
      <c r="T70" s="44"/>
      <c r="U70" s="45"/>
      <c r="V70" s="51"/>
      <c r="W70" s="53"/>
      <c r="X70" s="45"/>
      <c r="Y70" s="56">
        <f t="shared" si="10"/>
        <v>43.028</v>
      </c>
      <c r="Z70" s="57">
        <f t="shared" si="14"/>
        <v>4337.2224</v>
      </c>
      <c r="AA70" s="72">
        <f t="shared" si="15"/>
        <v>100.8</v>
      </c>
      <c r="AB70" s="59"/>
    </row>
    <row r="71" s="3" customFormat="1" ht="21" customHeight="1" spans="1:28">
      <c r="A71" s="24">
        <v>67</v>
      </c>
      <c r="B71" s="82">
        <v>1895227</v>
      </c>
      <c r="C71" s="82">
        <v>1895177</v>
      </c>
      <c r="D71" s="82">
        <f t="shared" si="11"/>
        <v>1895202</v>
      </c>
      <c r="E71" s="28" t="s">
        <v>28</v>
      </c>
      <c r="F71" s="29">
        <f t="shared" si="12"/>
        <v>50</v>
      </c>
      <c r="G71" s="81">
        <v>10.5</v>
      </c>
      <c r="H71" s="29">
        <v>8</v>
      </c>
      <c r="I71" s="42">
        <f t="shared" si="13"/>
        <v>42</v>
      </c>
      <c r="J71" s="43" t="s">
        <v>26</v>
      </c>
      <c r="K71" s="44">
        <v>1937000</v>
      </c>
      <c r="L71" s="45">
        <v>1</v>
      </c>
      <c r="M71" s="45">
        <v>0.5</v>
      </c>
      <c r="N71" s="46"/>
      <c r="O71" s="44"/>
      <c r="P71" s="44"/>
      <c r="Q71" s="45"/>
      <c r="R71" s="46"/>
      <c r="S71" s="44"/>
      <c r="T71" s="44"/>
      <c r="U71" s="45"/>
      <c r="V71" s="51"/>
      <c r="W71" s="53"/>
      <c r="X71" s="45"/>
      <c r="Y71" s="56">
        <f t="shared" si="10"/>
        <v>43.298</v>
      </c>
      <c r="Z71" s="57">
        <f t="shared" si="14"/>
        <v>4364.4384</v>
      </c>
      <c r="AA71" s="72">
        <f t="shared" si="15"/>
        <v>100.8</v>
      </c>
      <c r="AB71" s="59"/>
    </row>
    <row r="72" s="3" customFormat="1" ht="21" customHeight="1" spans="1:28">
      <c r="A72" s="24">
        <v>68</v>
      </c>
      <c r="B72" s="82">
        <v>1895177</v>
      </c>
      <c r="C72" s="82">
        <v>1894215</v>
      </c>
      <c r="D72" s="82">
        <f t="shared" si="11"/>
        <v>1894696</v>
      </c>
      <c r="E72" s="28" t="s">
        <v>28</v>
      </c>
      <c r="F72" s="29">
        <f t="shared" si="12"/>
        <v>962</v>
      </c>
      <c r="G72" s="81">
        <v>8.99948024948025</v>
      </c>
      <c r="H72" s="29">
        <v>5</v>
      </c>
      <c r="I72" s="42">
        <f t="shared" si="13"/>
        <v>432.875</v>
      </c>
      <c r="J72" s="43" t="s">
        <v>26</v>
      </c>
      <c r="K72" s="44">
        <v>1937000</v>
      </c>
      <c r="L72" s="45">
        <v>1</v>
      </c>
      <c r="M72" s="45">
        <v>0.5</v>
      </c>
      <c r="N72" s="46"/>
      <c r="O72" s="44"/>
      <c r="P72" s="44"/>
      <c r="Q72" s="45"/>
      <c r="R72" s="46"/>
      <c r="S72" s="44"/>
      <c r="T72" s="44"/>
      <c r="U72" s="45"/>
      <c r="V72" s="51"/>
      <c r="W72" s="53"/>
      <c r="X72" s="45"/>
      <c r="Y72" s="56">
        <f t="shared" si="10"/>
        <v>43.804</v>
      </c>
      <c r="Z72" s="57">
        <f t="shared" si="14"/>
        <v>45507.9756</v>
      </c>
      <c r="AA72" s="72">
        <f t="shared" si="15"/>
        <v>1038.9</v>
      </c>
      <c r="AB72" s="59"/>
    </row>
    <row r="73" s="3" customFormat="1" ht="21" customHeight="1" spans="1:28">
      <c r="A73" s="24">
        <v>69</v>
      </c>
      <c r="B73" s="82">
        <v>1894215</v>
      </c>
      <c r="C73" s="82">
        <v>1894165</v>
      </c>
      <c r="D73" s="82">
        <f t="shared" si="11"/>
        <v>1894190</v>
      </c>
      <c r="E73" s="28" t="s">
        <v>28</v>
      </c>
      <c r="F73" s="29">
        <f t="shared" si="12"/>
        <v>50</v>
      </c>
      <c r="G73" s="81">
        <v>10.5</v>
      </c>
      <c r="H73" s="29">
        <v>8</v>
      </c>
      <c r="I73" s="42">
        <f t="shared" si="13"/>
        <v>42</v>
      </c>
      <c r="J73" s="43" t="s">
        <v>26</v>
      </c>
      <c r="K73" s="44">
        <v>1937000</v>
      </c>
      <c r="L73" s="45">
        <v>1</v>
      </c>
      <c r="M73" s="45">
        <v>0.5</v>
      </c>
      <c r="N73" s="46"/>
      <c r="O73" s="44"/>
      <c r="P73" s="44"/>
      <c r="Q73" s="45"/>
      <c r="R73" s="46"/>
      <c r="S73" s="44"/>
      <c r="T73" s="44"/>
      <c r="U73" s="45"/>
      <c r="V73" s="51"/>
      <c r="W73" s="53"/>
      <c r="X73" s="45"/>
      <c r="Y73" s="56">
        <f t="shared" si="10"/>
        <v>44.31</v>
      </c>
      <c r="Z73" s="57">
        <f t="shared" si="14"/>
        <v>4466.448</v>
      </c>
      <c r="AA73" s="72">
        <f t="shared" si="15"/>
        <v>100.8</v>
      </c>
      <c r="AB73" s="59"/>
    </row>
    <row r="74" s="3" customFormat="1" ht="21" customHeight="1" spans="1:28">
      <c r="A74" s="24">
        <v>70</v>
      </c>
      <c r="B74" s="82">
        <v>1891934</v>
      </c>
      <c r="C74" s="82">
        <v>1891884</v>
      </c>
      <c r="D74" s="82">
        <f t="shared" si="11"/>
        <v>1891909</v>
      </c>
      <c r="E74" s="28" t="s">
        <v>28</v>
      </c>
      <c r="F74" s="29">
        <f t="shared" si="12"/>
        <v>50</v>
      </c>
      <c r="G74" s="81">
        <v>10.5</v>
      </c>
      <c r="H74" s="29">
        <v>8</v>
      </c>
      <c r="I74" s="42">
        <f t="shared" si="13"/>
        <v>42</v>
      </c>
      <c r="J74" s="43" t="s">
        <v>26</v>
      </c>
      <c r="K74" s="44">
        <v>1937000</v>
      </c>
      <c r="L74" s="45">
        <v>1</v>
      </c>
      <c r="M74" s="45">
        <v>0.5</v>
      </c>
      <c r="N74" s="46"/>
      <c r="O74" s="44"/>
      <c r="P74" s="44"/>
      <c r="Q74" s="45"/>
      <c r="R74" s="46"/>
      <c r="S74" s="44"/>
      <c r="T74" s="44"/>
      <c r="U74" s="45"/>
      <c r="V74" s="51"/>
      <c r="W74" s="53"/>
      <c r="X74" s="45"/>
      <c r="Y74" s="56">
        <f t="shared" si="10"/>
        <v>46.591</v>
      </c>
      <c r="Z74" s="57">
        <f t="shared" si="14"/>
        <v>4696.3728</v>
      </c>
      <c r="AA74" s="72">
        <f t="shared" si="15"/>
        <v>100.8</v>
      </c>
      <c r="AB74" s="59"/>
    </row>
    <row r="75" s="3" customFormat="1" ht="21" customHeight="1" spans="1:28">
      <c r="A75" s="24">
        <v>71</v>
      </c>
      <c r="B75" s="82">
        <v>1891884</v>
      </c>
      <c r="C75" s="82">
        <v>1890992</v>
      </c>
      <c r="D75" s="82">
        <f t="shared" si="11"/>
        <v>1891438</v>
      </c>
      <c r="E75" s="28" t="s">
        <v>28</v>
      </c>
      <c r="F75" s="29">
        <f t="shared" si="12"/>
        <v>892</v>
      </c>
      <c r="G75" s="81">
        <v>9.01905829596413</v>
      </c>
      <c r="H75" s="29">
        <v>5</v>
      </c>
      <c r="I75" s="42">
        <f t="shared" si="13"/>
        <v>402.25</v>
      </c>
      <c r="J75" s="43" t="s">
        <v>26</v>
      </c>
      <c r="K75" s="44">
        <v>1937000</v>
      </c>
      <c r="L75" s="45">
        <v>1</v>
      </c>
      <c r="M75" s="45">
        <v>0.5</v>
      </c>
      <c r="N75" s="46"/>
      <c r="O75" s="44"/>
      <c r="P75" s="44"/>
      <c r="Q75" s="45"/>
      <c r="R75" s="46"/>
      <c r="S75" s="44"/>
      <c r="T75" s="44"/>
      <c r="U75" s="45"/>
      <c r="V75" s="51"/>
      <c r="W75" s="53"/>
      <c r="X75" s="45"/>
      <c r="Y75" s="56">
        <f t="shared" si="10"/>
        <v>47.062</v>
      </c>
      <c r="Z75" s="57">
        <f t="shared" si="14"/>
        <v>45433.6548</v>
      </c>
      <c r="AA75" s="72">
        <f t="shared" si="15"/>
        <v>965.400000000001</v>
      </c>
      <c r="AB75" s="59"/>
    </row>
    <row r="76" s="3" customFormat="1" ht="21" customHeight="1" spans="1:28">
      <c r="A76" s="24">
        <v>72</v>
      </c>
      <c r="B76" s="82">
        <v>1890992</v>
      </c>
      <c r="C76" s="82">
        <v>1890942</v>
      </c>
      <c r="D76" s="82">
        <f t="shared" si="11"/>
        <v>1890967</v>
      </c>
      <c r="E76" s="28" t="s">
        <v>28</v>
      </c>
      <c r="F76" s="29">
        <f t="shared" si="12"/>
        <v>50</v>
      </c>
      <c r="G76" s="81">
        <v>10.5</v>
      </c>
      <c r="H76" s="29">
        <v>8</v>
      </c>
      <c r="I76" s="42">
        <f t="shared" si="13"/>
        <v>42</v>
      </c>
      <c r="J76" s="43" t="s">
        <v>26</v>
      </c>
      <c r="K76" s="44">
        <v>1937000</v>
      </c>
      <c r="L76" s="45">
        <v>1</v>
      </c>
      <c r="M76" s="45">
        <v>0.5</v>
      </c>
      <c r="N76" s="46"/>
      <c r="O76" s="44"/>
      <c r="P76" s="44"/>
      <c r="Q76" s="45"/>
      <c r="R76" s="46"/>
      <c r="S76" s="44"/>
      <c r="T76" s="44"/>
      <c r="U76" s="45"/>
      <c r="V76" s="51"/>
      <c r="W76" s="53"/>
      <c r="X76" s="45"/>
      <c r="Y76" s="56">
        <f t="shared" si="10"/>
        <v>47.533</v>
      </c>
      <c r="Z76" s="57">
        <f t="shared" si="14"/>
        <v>4791.3264</v>
      </c>
      <c r="AA76" s="72">
        <f t="shared" si="15"/>
        <v>100.8</v>
      </c>
      <c r="AB76" s="59"/>
    </row>
    <row r="77" s="3" customFormat="1" ht="21" customHeight="1" spans="1:28">
      <c r="A77" s="24">
        <v>73</v>
      </c>
      <c r="B77" s="82">
        <v>1882573</v>
      </c>
      <c r="C77" s="82">
        <v>1882523</v>
      </c>
      <c r="D77" s="82">
        <f t="shared" si="11"/>
        <v>1882548</v>
      </c>
      <c r="E77" s="28" t="s">
        <v>28</v>
      </c>
      <c r="F77" s="29">
        <f t="shared" si="12"/>
        <v>50</v>
      </c>
      <c r="G77" s="81">
        <v>10.5</v>
      </c>
      <c r="H77" s="29">
        <v>8</v>
      </c>
      <c r="I77" s="42">
        <f t="shared" si="13"/>
        <v>42</v>
      </c>
      <c r="J77" s="43" t="s">
        <v>26</v>
      </c>
      <c r="K77" s="44">
        <v>1937000</v>
      </c>
      <c r="L77" s="45">
        <v>1</v>
      </c>
      <c r="M77" s="45">
        <v>0.5</v>
      </c>
      <c r="N77" s="46"/>
      <c r="O77" s="44"/>
      <c r="P77" s="44"/>
      <c r="Q77" s="45"/>
      <c r="R77" s="46"/>
      <c r="S77" s="44"/>
      <c r="T77" s="44"/>
      <c r="U77" s="45"/>
      <c r="V77" s="51"/>
      <c r="W77" s="53"/>
      <c r="X77" s="45"/>
      <c r="Y77" s="56">
        <f t="shared" si="10"/>
        <v>55.952</v>
      </c>
      <c r="Z77" s="57">
        <f t="shared" si="14"/>
        <v>5639.9616</v>
      </c>
      <c r="AA77" s="72">
        <f t="shared" si="15"/>
        <v>100.8</v>
      </c>
      <c r="AB77" s="59"/>
    </row>
    <row r="78" s="3" customFormat="1" ht="21" customHeight="1" spans="1:28">
      <c r="A78" s="24">
        <v>74</v>
      </c>
      <c r="B78" s="82">
        <v>1882523</v>
      </c>
      <c r="C78" s="82">
        <v>1882033</v>
      </c>
      <c r="D78" s="82">
        <f t="shared" si="11"/>
        <v>1882278</v>
      </c>
      <c r="E78" s="28" t="s">
        <v>28</v>
      </c>
      <c r="F78" s="29">
        <f t="shared" si="12"/>
        <v>490</v>
      </c>
      <c r="G78" s="81">
        <v>8.99489795918367</v>
      </c>
      <c r="H78" s="29">
        <v>5</v>
      </c>
      <c r="I78" s="42">
        <f t="shared" si="13"/>
        <v>220.375</v>
      </c>
      <c r="J78" s="43" t="s">
        <v>26</v>
      </c>
      <c r="K78" s="44">
        <v>1937000</v>
      </c>
      <c r="L78" s="45">
        <v>1</v>
      </c>
      <c r="M78" s="45">
        <v>0.5</v>
      </c>
      <c r="N78" s="46"/>
      <c r="O78" s="44"/>
      <c r="P78" s="44"/>
      <c r="Q78" s="45"/>
      <c r="R78" s="46"/>
      <c r="S78" s="44"/>
      <c r="T78" s="44"/>
      <c r="U78" s="45"/>
      <c r="V78" s="51"/>
      <c r="W78" s="53"/>
      <c r="X78" s="45"/>
      <c r="Y78" s="56">
        <f t="shared" si="10"/>
        <v>56.222</v>
      </c>
      <c r="Z78" s="57">
        <f t="shared" si="14"/>
        <v>29735.8158</v>
      </c>
      <c r="AA78" s="72">
        <f t="shared" si="15"/>
        <v>528.9</v>
      </c>
      <c r="AB78" s="59"/>
    </row>
    <row r="79" s="3" customFormat="1" ht="21" customHeight="1" spans="1:28">
      <c r="A79" s="24">
        <v>75</v>
      </c>
      <c r="B79" s="82">
        <v>1882033</v>
      </c>
      <c r="C79" s="82">
        <v>1881983</v>
      </c>
      <c r="D79" s="82">
        <f t="shared" si="11"/>
        <v>1882008</v>
      </c>
      <c r="E79" s="28" t="s">
        <v>28</v>
      </c>
      <c r="F79" s="29">
        <f t="shared" si="12"/>
        <v>50</v>
      </c>
      <c r="G79" s="81">
        <v>10.5</v>
      </c>
      <c r="H79" s="29">
        <v>8</v>
      </c>
      <c r="I79" s="42">
        <f t="shared" si="13"/>
        <v>42</v>
      </c>
      <c r="J79" s="43" t="s">
        <v>26</v>
      </c>
      <c r="K79" s="44">
        <v>1937000</v>
      </c>
      <c r="L79" s="45">
        <v>1</v>
      </c>
      <c r="M79" s="45">
        <v>0.5</v>
      </c>
      <c r="N79" s="46"/>
      <c r="O79" s="44"/>
      <c r="P79" s="44"/>
      <c r="Q79" s="45"/>
      <c r="R79" s="46"/>
      <c r="S79" s="44"/>
      <c r="T79" s="44"/>
      <c r="U79" s="45"/>
      <c r="V79" s="51"/>
      <c r="W79" s="53"/>
      <c r="X79" s="45"/>
      <c r="Y79" s="56">
        <f t="shared" si="10"/>
        <v>56.492</v>
      </c>
      <c r="Z79" s="57">
        <f t="shared" si="14"/>
        <v>5694.3936</v>
      </c>
      <c r="AA79" s="72">
        <f t="shared" si="15"/>
        <v>100.8</v>
      </c>
      <c r="AB79" s="59"/>
    </row>
    <row r="80" s="3" customFormat="1" ht="21" customHeight="1" spans="1:28">
      <c r="A80" s="24">
        <v>76</v>
      </c>
      <c r="B80" s="82">
        <v>1875053</v>
      </c>
      <c r="C80" s="82">
        <v>1875003</v>
      </c>
      <c r="D80" s="82">
        <f t="shared" si="11"/>
        <v>1875028</v>
      </c>
      <c r="E80" s="28" t="s">
        <v>28</v>
      </c>
      <c r="F80" s="29">
        <f t="shared" si="12"/>
        <v>50</v>
      </c>
      <c r="G80" s="81">
        <v>10.5</v>
      </c>
      <c r="H80" s="29">
        <v>8</v>
      </c>
      <c r="I80" s="42">
        <f t="shared" si="13"/>
        <v>42</v>
      </c>
      <c r="J80" s="43" t="s">
        <v>26</v>
      </c>
      <c r="K80" s="44">
        <v>1937000</v>
      </c>
      <c r="L80" s="45">
        <v>1</v>
      </c>
      <c r="M80" s="45">
        <v>0.5</v>
      </c>
      <c r="N80" s="46"/>
      <c r="O80" s="44"/>
      <c r="P80" s="44"/>
      <c r="Q80" s="45"/>
      <c r="R80" s="46"/>
      <c r="S80" s="44"/>
      <c r="T80" s="44"/>
      <c r="U80" s="45"/>
      <c r="V80" s="51"/>
      <c r="W80" s="53"/>
      <c r="X80" s="45"/>
      <c r="Y80" s="56">
        <f t="shared" si="10"/>
        <v>63.472</v>
      </c>
      <c r="Z80" s="57">
        <f t="shared" si="14"/>
        <v>6397.9776</v>
      </c>
      <c r="AA80" s="72">
        <f t="shared" si="15"/>
        <v>100.8</v>
      </c>
      <c r="AB80" s="59"/>
    </row>
    <row r="81" s="3" customFormat="1" ht="21" customHeight="1" spans="1:28">
      <c r="A81" s="24">
        <v>77</v>
      </c>
      <c r="B81" s="82">
        <v>1875003</v>
      </c>
      <c r="C81" s="82">
        <v>1872619</v>
      </c>
      <c r="D81" s="82">
        <f t="shared" si="11"/>
        <v>1873811</v>
      </c>
      <c r="E81" s="28" t="s">
        <v>28</v>
      </c>
      <c r="F81" s="29">
        <f t="shared" si="12"/>
        <v>2384</v>
      </c>
      <c r="G81" s="81">
        <v>9.00167785234899</v>
      </c>
      <c r="H81" s="29">
        <v>5</v>
      </c>
      <c r="I81" s="42">
        <f t="shared" si="13"/>
        <v>1073</v>
      </c>
      <c r="J81" s="43" t="s">
        <v>26</v>
      </c>
      <c r="K81" s="44">
        <v>1937000</v>
      </c>
      <c r="L81" s="45">
        <v>1</v>
      </c>
      <c r="M81" s="45">
        <v>0.5</v>
      </c>
      <c r="N81" s="46"/>
      <c r="O81" s="44"/>
      <c r="P81" s="44"/>
      <c r="Q81" s="45"/>
      <c r="R81" s="46"/>
      <c r="S81" s="44"/>
      <c r="T81" s="44"/>
      <c r="U81" s="45"/>
      <c r="V81" s="51"/>
      <c r="W81" s="53"/>
      <c r="X81" s="45"/>
      <c r="Y81" s="56">
        <f t="shared" si="10"/>
        <v>64.689</v>
      </c>
      <c r="Z81" s="57">
        <f t="shared" si="14"/>
        <v>166587.1128</v>
      </c>
      <c r="AA81" s="72">
        <f t="shared" si="15"/>
        <v>2575.2</v>
      </c>
      <c r="AB81" s="59"/>
    </row>
    <row r="82" s="3" customFormat="1" ht="21" customHeight="1" spans="1:28">
      <c r="A82" s="24">
        <v>78</v>
      </c>
      <c r="B82" s="82">
        <v>1872619</v>
      </c>
      <c r="C82" s="82">
        <v>1872569</v>
      </c>
      <c r="D82" s="82">
        <f t="shared" si="11"/>
        <v>1872594</v>
      </c>
      <c r="E82" s="28" t="s">
        <v>28</v>
      </c>
      <c r="F82" s="29">
        <f t="shared" si="12"/>
        <v>50</v>
      </c>
      <c r="G82" s="81">
        <v>10.5</v>
      </c>
      <c r="H82" s="29">
        <v>8</v>
      </c>
      <c r="I82" s="42">
        <f t="shared" si="13"/>
        <v>42</v>
      </c>
      <c r="J82" s="43" t="s">
        <v>26</v>
      </c>
      <c r="K82" s="44">
        <v>1937000</v>
      </c>
      <c r="L82" s="45">
        <v>1</v>
      </c>
      <c r="M82" s="45">
        <v>0.5</v>
      </c>
      <c r="N82" s="46"/>
      <c r="O82" s="44"/>
      <c r="P82" s="44"/>
      <c r="Q82" s="45"/>
      <c r="R82" s="46"/>
      <c r="S82" s="44"/>
      <c r="T82" s="44"/>
      <c r="U82" s="45"/>
      <c r="V82" s="51"/>
      <c r="W82" s="53"/>
      <c r="X82" s="45"/>
      <c r="Y82" s="56">
        <f t="shared" si="10"/>
        <v>65.906</v>
      </c>
      <c r="Z82" s="57">
        <f t="shared" si="14"/>
        <v>6643.3248</v>
      </c>
      <c r="AA82" s="72">
        <f t="shared" si="15"/>
        <v>100.8</v>
      </c>
      <c r="AB82" s="59"/>
    </row>
    <row r="83" s="3" customFormat="1" ht="21" customHeight="1" spans="1:28">
      <c r="A83" s="24">
        <v>79</v>
      </c>
      <c r="B83" s="82">
        <v>1870598</v>
      </c>
      <c r="C83" s="82">
        <v>1870548</v>
      </c>
      <c r="D83" s="82">
        <f t="shared" si="11"/>
        <v>1870573</v>
      </c>
      <c r="E83" s="28" t="s">
        <v>28</v>
      </c>
      <c r="F83" s="29">
        <f t="shared" si="12"/>
        <v>50</v>
      </c>
      <c r="G83" s="81">
        <v>10.5</v>
      </c>
      <c r="H83" s="29">
        <v>8</v>
      </c>
      <c r="I83" s="42">
        <f t="shared" si="13"/>
        <v>42</v>
      </c>
      <c r="J83" s="43" t="s">
        <v>26</v>
      </c>
      <c r="K83" s="44">
        <v>1937000</v>
      </c>
      <c r="L83" s="45">
        <v>1</v>
      </c>
      <c r="M83" s="45">
        <v>0.5</v>
      </c>
      <c r="N83" s="46"/>
      <c r="O83" s="44"/>
      <c r="P83" s="44"/>
      <c r="Q83" s="45"/>
      <c r="R83" s="46"/>
      <c r="S83" s="44"/>
      <c r="T83" s="44"/>
      <c r="U83" s="45"/>
      <c r="V83" s="51"/>
      <c r="W83" s="53"/>
      <c r="X83" s="45"/>
      <c r="Y83" s="56">
        <f t="shared" si="10"/>
        <v>67.927</v>
      </c>
      <c r="Z83" s="57">
        <f t="shared" si="14"/>
        <v>6847.0416</v>
      </c>
      <c r="AA83" s="72">
        <f t="shared" si="15"/>
        <v>100.8</v>
      </c>
      <c r="AB83" s="59"/>
    </row>
    <row r="84" s="3" customFormat="1" ht="21" customHeight="1" spans="1:28">
      <c r="A84" s="24">
        <v>80</v>
      </c>
      <c r="B84" s="82">
        <v>1870548</v>
      </c>
      <c r="C84" s="82">
        <v>1868264</v>
      </c>
      <c r="D84" s="82">
        <f t="shared" si="11"/>
        <v>1869406</v>
      </c>
      <c r="E84" s="28" t="s">
        <v>28</v>
      </c>
      <c r="F84" s="29">
        <f t="shared" si="12"/>
        <v>2284</v>
      </c>
      <c r="G84" s="81">
        <v>9.01269702276707</v>
      </c>
      <c r="H84" s="29">
        <v>5</v>
      </c>
      <c r="I84" s="42">
        <f t="shared" si="13"/>
        <v>1029.25</v>
      </c>
      <c r="J84" s="43" t="s">
        <v>26</v>
      </c>
      <c r="K84" s="44">
        <v>1937000</v>
      </c>
      <c r="L84" s="45">
        <v>1</v>
      </c>
      <c r="M84" s="45">
        <v>0.5</v>
      </c>
      <c r="N84" s="46"/>
      <c r="O84" s="44"/>
      <c r="P84" s="44"/>
      <c r="Q84" s="45"/>
      <c r="R84" s="46"/>
      <c r="S84" s="44"/>
      <c r="T84" s="44"/>
      <c r="U84" s="45"/>
      <c r="V84" s="51"/>
      <c r="W84" s="53"/>
      <c r="X84" s="45"/>
      <c r="Y84" s="56">
        <f t="shared" si="10"/>
        <v>69.094</v>
      </c>
      <c r="Z84" s="57">
        <f t="shared" si="14"/>
        <v>170675.9988</v>
      </c>
      <c r="AA84" s="72">
        <f t="shared" si="15"/>
        <v>2470.2</v>
      </c>
      <c r="AB84" s="59"/>
    </row>
    <row r="85" s="3" customFormat="1" ht="21" customHeight="1" spans="1:28">
      <c r="A85" s="24">
        <v>81</v>
      </c>
      <c r="B85" s="82">
        <v>1868264</v>
      </c>
      <c r="C85" s="82">
        <v>1868214</v>
      </c>
      <c r="D85" s="82">
        <f t="shared" si="11"/>
        <v>1868239</v>
      </c>
      <c r="E85" s="28" t="s">
        <v>28</v>
      </c>
      <c r="F85" s="29">
        <f t="shared" si="12"/>
        <v>50</v>
      </c>
      <c r="G85" s="81">
        <v>10.5</v>
      </c>
      <c r="H85" s="29">
        <v>8</v>
      </c>
      <c r="I85" s="42">
        <f t="shared" si="13"/>
        <v>42</v>
      </c>
      <c r="J85" s="43" t="s">
        <v>26</v>
      </c>
      <c r="K85" s="44">
        <v>1937000</v>
      </c>
      <c r="L85" s="45">
        <v>1</v>
      </c>
      <c r="M85" s="45">
        <v>0.5</v>
      </c>
      <c r="N85" s="46"/>
      <c r="O85" s="44"/>
      <c r="P85" s="44"/>
      <c r="Q85" s="45"/>
      <c r="R85" s="46"/>
      <c r="S85" s="44"/>
      <c r="T85" s="44"/>
      <c r="U85" s="45"/>
      <c r="V85" s="51"/>
      <c r="W85" s="53"/>
      <c r="X85" s="45"/>
      <c r="Y85" s="56">
        <f t="shared" si="10"/>
        <v>70.261</v>
      </c>
      <c r="Z85" s="57">
        <f t="shared" si="14"/>
        <v>7082.3088</v>
      </c>
      <c r="AA85" s="72">
        <f t="shared" si="15"/>
        <v>100.8</v>
      </c>
      <c r="AB85" s="59"/>
    </row>
    <row r="86" s="3" customFormat="1" ht="21" customHeight="1" spans="1:28">
      <c r="A86" s="24">
        <v>82</v>
      </c>
      <c r="B86" s="82">
        <v>1867758</v>
      </c>
      <c r="C86" s="82">
        <v>1867708</v>
      </c>
      <c r="D86" s="82">
        <f t="shared" si="11"/>
        <v>1867733</v>
      </c>
      <c r="E86" s="28" t="s">
        <v>28</v>
      </c>
      <c r="F86" s="29">
        <f t="shared" si="12"/>
        <v>50</v>
      </c>
      <c r="G86" s="81">
        <v>10.5</v>
      </c>
      <c r="H86" s="29">
        <v>8</v>
      </c>
      <c r="I86" s="42">
        <f t="shared" si="13"/>
        <v>42</v>
      </c>
      <c r="J86" s="43" t="s">
        <v>26</v>
      </c>
      <c r="K86" s="44">
        <v>1937000</v>
      </c>
      <c r="L86" s="45">
        <v>1</v>
      </c>
      <c r="M86" s="45">
        <v>0.5</v>
      </c>
      <c r="N86" s="46"/>
      <c r="O86" s="44"/>
      <c r="P86" s="44"/>
      <c r="Q86" s="45"/>
      <c r="R86" s="46"/>
      <c r="S86" s="44"/>
      <c r="T86" s="44"/>
      <c r="U86" s="45"/>
      <c r="V86" s="51"/>
      <c r="W86" s="53"/>
      <c r="X86" s="45"/>
      <c r="Y86" s="56">
        <f t="shared" si="10"/>
        <v>70.767</v>
      </c>
      <c r="Z86" s="57">
        <f t="shared" si="14"/>
        <v>7133.3136</v>
      </c>
      <c r="AA86" s="72">
        <f t="shared" si="15"/>
        <v>100.8</v>
      </c>
      <c r="AB86" s="59"/>
    </row>
    <row r="87" s="3" customFormat="1" ht="21" customHeight="1" spans="1:28">
      <c r="A87" s="24">
        <v>83</v>
      </c>
      <c r="B87" s="82">
        <v>1867708</v>
      </c>
      <c r="C87" s="82">
        <v>1867024</v>
      </c>
      <c r="D87" s="82">
        <f t="shared" si="11"/>
        <v>1867366</v>
      </c>
      <c r="E87" s="28" t="s">
        <v>28</v>
      </c>
      <c r="F87" s="29">
        <f t="shared" si="12"/>
        <v>684</v>
      </c>
      <c r="G87" s="81">
        <v>8.92543859649123</v>
      </c>
      <c r="H87" s="29">
        <v>5</v>
      </c>
      <c r="I87" s="42">
        <f t="shared" si="13"/>
        <v>305.25</v>
      </c>
      <c r="J87" s="43" t="s">
        <v>26</v>
      </c>
      <c r="K87" s="44">
        <v>1937000</v>
      </c>
      <c r="L87" s="45">
        <v>1</v>
      </c>
      <c r="M87" s="45">
        <v>0.5</v>
      </c>
      <c r="N87" s="46"/>
      <c r="O87" s="44"/>
      <c r="P87" s="44"/>
      <c r="Q87" s="45"/>
      <c r="R87" s="46"/>
      <c r="S87" s="44"/>
      <c r="T87" s="44"/>
      <c r="U87" s="45"/>
      <c r="V87" s="51"/>
      <c r="W87" s="53"/>
      <c r="X87" s="45"/>
      <c r="Y87" s="56">
        <f t="shared" si="10"/>
        <v>71.134</v>
      </c>
      <c r="Z87" s="57">
        <f t="shared" si="14"/>
        <v>52112.7684</v>
      </c>
      <c r="AA87" s="72">
        <f t="shared" si="15"/>
        <v>732.6</v>
      </c>
      <c r="AB87" s="59"/>
    </row>
    <row r="88" s="3" customFormat="1" ht="21" customHeight="1" spans="1:28">
      <c r="A88" s="24">
        <v>84</v>
      </c>
      <c r="B88" s="82">
        <v>1867024</v>
      </c>
      <c r="C88" s="82">
        <v>1866974</v>
      </c>
      <c r="D88" s="82">
        <f t="shared" si="11"/>
        <v>1866999</v>
      </c>
      <c r="E88" s="28" t="s">
        <v>28</v>
      </c>
      <c r="F88" s="29">
        <f t="shared" si="12"/>
        <v>50</v>
      </c>
      <c r="G88" s="81">
        <v>10.5</v>
      </c>
      <c r="H88" s="29">
        <v>8</v>
      </c>
      <c r="I88" s="42">
        <f t="shared" si="13"/>
        <v>42</v>
      </c>
      <c r="J88" s="43" t="s">
        <v>26</v>
      </c>
      <c r="K88" s="44">
        <v>1937000</v>
      </c>
      <c r="L88" s="45">
        <v>1</v>
      </c>
      <c r="M88" s="45">
        <v>0.5</v>
      </c>
      <c r="N88" s="46"/>
      <c r="O88" s="44"/>
      <c r="P88" s="44"/>
      <c r="Q88" s="45"/>
      <c r="R88" s="46"/>
      <c r="S88" s="44"/>
      <c r="T88" s="44"/>
      <c r="U88" s="45"/>
      <c r="V88" s="51"/>
      <c r="W88" s="53"/>
      <c r="X88" s="45"/>
      <c r="Y88" s="56">
        <f t="shared" si="10"/>
        <v>71.501</v>
      </c>
      <c r="Z88" s="57">
        <f t="shared" si="14"/>
        <v>7207.3008</v>
      </c>
      <c r="AA88" s="72">
        <f t="shared" si="15"/>
        <v>100.8</v>
      </c>
      <c r="AB88" s="59"/>
    </row>
    <row r="89" s="3" customFormat="1" ht="21" customHeight="1" spans="1:28">
      <c r="A89" s="24"/>
      <c r="B89" s="60"/>
      <c r="C89" s="60"/>
      <c r="D89" s="27"/>
      <c r="E89" s="61"/>
      <c r="F89" s="29"/>
      <c r="G89" s="29"/>
      <c r="H89" s="29"/>
      <c r="I89" s="30"/>
      <c r="J89" s="43"/>
      <c r="K89" s="44"/>
      <c r="L89" s="45"/>
      <c r="M89" s="45"/>
      <c r="N89" s="46"/>
      <c r="O89" s="44"/>
      <c r="P89" s="44"/>
      <c r="Q89" s="45"/>
      <c r="R89" s="46"/>
      <c r="S89" s="44"/>
      <c r="T89" s="44"/>
      <c r="U89" s="45"/>
      <c r="V89" s="51"/>
      <c r="W89" s="53"/>
      <c r="X89" s="45"/>
      <c r="Y89" s="56"/>
      <c r="Z89" s="57"/>
      <c r="AA89" s="72"/>
      <c r="AB89" s="59"/>
    </row>
    <row r="90" s="3" customFormat="1" ht="21" customHeight="1" spans="1:28">
      <c r="A90" s="64"/>
      <c r="B90" s="62"/>
      <c r="C90" s="62"/>
      <c r="D90" s="62"/>
      <c r="E90" s="63"/>
      <c r="F90" s="64"/>
      <c r="G90" s="65"/>
      <c r="H90" s="65"/>
      <c r="I90" s="42"/>
      <c r="J90" s="43"/>
      <c r="K90" s="44"/>
      <c r="L90" s="45"/>
      <c r="M90" s="45"/>
      <c r="N90" s="46"/>
      <c r="O90" s="44"/>
      <c r="P90" s="44"/>
      <c r="Q90" s="45"/>
      <c r="R90" s="46"/>
      <c r="S90" s="44"/>
      <c r="T90" s="44"/>
      <c r="U90" s="45"/>
      <c r="V90" s="46"/>
      <c r="W90" s="71"/>
      <c r="X90" s="45"/>
      <c r="Y90" s="56"/>
      <c r="Z90" s="57"/>
      <c r="AA90" s="72"/>
      <c r="AB90" s="59"/>
    </row>
    <row r="91" s="4" customFormat="1" ht="21" customHeight="1" spans="1:28">
      <c r="A91" s="66" t="s">
        <v>31</v>
      </c>
      <c r="B91" s="67"/>
      <c r="C91" s="67"/>
      <c r="D91" s="67"/>
      <c r="E91" s="68"/>
      <c r="F91" s="69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0"/>
      <c r="X91" s="70"/>
      <c r="Y91" s="73"/>
      <c r="Z91" s="57">
        <f>SUM(Z5:Z90)</f>
        <v>2135321.073156</v>
      </c>
      <c r="AA91" s="57">
        <f>SUM(AA5:AA90)</f>
        <v>48130.056</v>
      </c>
      <c r="AB91" s="57">
        <f>Z91/AA91</f>
        <v>44.365646970284</v>
      </c>
    </row>
  </sheetData>
  <autoFilter ref="A4:AB107">
    <extLst/>
  </autoFilter>
  <mergeCells count="18">
    <mergeCell ref="A2:AB2"/>
    <mergeCell ref="J3:M3"/>
    <mergeCell ref="N3:Q3"/>
    <mergeCell ref="R3:U3"/>
    <mergeCell ref="V3:X3"/>
    <mergeCell ref="A91:E91"/>
    <mergeCell ref="A3:A4"/>
    <mergeCell ref="D3:D4"/>
    <mergeCell ref="E3:E4"/>
    <mergeCell ref="F3:F4"/>
    <mergeCell ref="G3:G4"/>
    <mergeCell ref="H3:H4"/>
    <mergeCell ref="I3:I4"/>
    <mergeCell ref="Y3:Y4"/>
    <mergeCell ref="Z3:Z4"/>
    <mergeCell ref="AA3:AA4"/>
    <mergeCell ref="AB3:AB4"/>
    <mergeCell ref="B3:C4"/>
  </mergeCells>
  <printOptions horizontalCentered="1"/>
  <pageMargins left="0.590551181102362" right="0.590551181102362" top="0.393700787401575" bottom="0.47244094488189" header="0.393700787401575" footer="0.393700787401575"/>
  <pageSetup paperSize="8" scale="79" fitToHeight="0" orientation="landscape"/>
  <headerFooter>
    <oddHeader>&amp;L沈海高速公路福泉段路面提升改造工程2024年度&amp;R第&amp;P页 共&amp;N页  S-LM-IV-02</oddHeader>
    <oddFooter>&amp;L          设计：&amp;C复核：                   &amp;R审核：         &amp;K00+000.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91"/>
  <sheetViews>
    <sheetView zoomScale="85" zoomScaleNormal="85" zoomScaleSheetLayoutView="130" topLeftCell="B31" workbookViewId="0">
      <selection activeCell="Z91" sqref="Z91"/>
    </sheetView>
  </sheetViews>
  <sheetFormatPr defaultColWidth="8.88333333333333" defaultRowHeight="24.9" customHeight="1"/>
  <cols>
    <col min="1" max="1" width="3.775" style="5" customWidth="1"/>
    <col min="2" max="2" width="9.88333333333333" style="6" customWidth="1"/>
    <col min="3" max="3" width="10" style="6" customWidth="1"/>
    <col min="4" max="4" width="9.88333333333333" style="6" customWidth="1"/>
    <col min="5" max="5" width="11.3333333333333" style="6" customWidth="1"/>
    <col min="6" max="6" width="6.10833333333333" style="7" customWidth="1"/>
    <col min="7" max="7" width="6.10833333333333" style="8" customWidth="1"/>
    <col min="8" max="8" width="6.775" style="8" customWidth="1"/>
    <col min="9" max="9" width="7.21666666666667" style="8" customWidth="1"/>
    <col min="10" max="10" width="4.775" style="8" customWidth="1"/>
    <col min="11" max="11" width="8.88333333333333" style="8" customWidth="1"/>
    <col min="12" max="12" width="7" style="8" customWidth="1"/>
    <col min="13" max="13" width="7.21666666666667" style="8" customWidth="1"/>
    <col min="14" max="14" width="6" style="8" customWidth="1"/>
    <col min="15" max="15" width="8.55833333333333" style="8" customWidth="1"/>
    <col min="16" max="16" width="7" style="8" customWidth="1"/>
    <col min="17" max="17" width="11.1083333333333" style="8" customWidth="1"/>
    <col min="18" max="18" width="6.44166666666667" style="8" customWidth="1"/>
    <col min="19" max="19" width="8.66666666666667" style="8" customWidth="1"/>
    <col min="20" max="20" width="8.10833333333333" style="8" customWidth="1"/>
    <col min="21" max="21" width="9.775" style="8" customWidth="1"/>
    <col min="22" max="22" width="6.33333333333333" style="8" customWidth="1"/>
    <col min="23" max="23" width="8.44166666666667" style="8" customWidth="1"/>
    <col min="24" max="24" width="8.21666666666667" style="8" customWidth="1"/>
    <col min="25" max="25" width="7" style="9" customWidth="1"/>
    <col min="26" max="26" width="10.2166666666667" style="8" customWidth="1"/>
    <col min="27" max="27" width="8" style="10" customWidth="1"/>
    <col min="28" max="28" width="7.10833333333333" style="11" customWidth="1"/>
    <col min="29" max="30" width="8.88333333333333" style="11"/>
    <col min="31" max="32" width="8.88333333333333" style="12"/>
    <col min="33" max="16362" width="8.88333333333333" style="12" hidden="1" customWidth="1"/>
    <col min="16363" max="16384" width="8.88333333333333" style="12"/>
  </cols>
  <sheetData>
    <row r="1" ht="14.25" customHeight="1"/>
    <row r="2" s="1" customFormat="1" ht="36" customHeight="1" spans="1:30">
      <c r="A2" s="13" t="s">
        <v>33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54"/>
      <c r="AD2" s="54"/>
    </row>
    <row r="3" s="2" customFormat="1" ht="30" customHeight="1" spans="1:28">
      <c r="A3" s="15" t="s">
        <v>1</v>
      </c>
      <c r="B3" s="16" t="s">
        <v>2</v>
      </c>
      <c r="C3" s="17"/>
      <c r="D3" s="18" t="s">
        <v>3</v>
      </c>
      <c r="E3" s="18" t="s">
        <v>4</v>
      </c>
      <c r="F3" s="18" t="s">
        <v>5</v>
      </c>
      <c r="G3" s="19" t="s">
        <v>6</v>
      </c>
      <c r="H3" s="19" t="s">
        <v>7</v>
      </c>
      <c r="I3" s="19" t="s">
        <v>8</v>
      </c>
      <c r="J3" s="34" t="s">
        <v>9</v>
      </c>
      <c r="K3" s="35"/>
      <c r="L3" s="35"/>
      <c r="M3" s="36"/>
      <c r="N3" s="37" t="s">
        <v>10</v>
      </c>
      <c r="O3" s="38"/>
      <c r="P3" s="38"/>
      <c r="Q3" s="47"/>
      <c r="R3" s="37" t="s">
        <v>10</v>
      </c>
      <c r="S3" s="38"/>
      <c r="T3" s="38"/>
      <c r="U3" s="48"/>
      <c r="V3" s="40" t="s">
        <v>11</v>
      </c>
      <c r="W3" s="40"/>
      <c r="X3" s="40"/>
      <c r="Y3" s="55" t="s">
        <v>12</v>
      </c>
      <c r="Z3" s="19" t="s">
        <v>13</v>
      </c>
      <c r="AA3" s="19" t="s">
        <v>14</v>
      </c>
      <c r="AB3" s="55" t="s">
        <v>15</v>
      </c>
    </row>
    <row r="4" s="2" customFormat="1" ht="35.1" customHeight="1" spans="1:28">
      <c r="A4" s="20"/>
      <c r="B4" s="21"/>
      <c r="C4" s="22"/>
      <c r="D4" s="20"/>
      <c r="E4" s="20"/>
      <c r="F4" s="20"/>
      <c r="G4" s="23"/>
      <c r="H4" s="23"/>
      <c r="I4" s="23"/>
      <c r="J4" s="39" t="s">
        <v>16</v>
      </c>
      <c r="K4" s="40" t="s">
        <v>17</v>
      </c>
      <c r="L4" s="39" t="s">
        <v>18</v>
      </c>
      <c r="M4" s="39" t="s">
        <v>19</v>
      </c>
      <c r="N4" s="40" t="s">
        <v>20</v>
      </c>
      <c r="O4" s="41" t="s">
        <v>21</v>
      </c>
      <c r="P4" s="41" t="s">
        <v>22</v>
      </c>
      <c r="Q4" s="39" t="s">
        <v>19</v>
      </c>
      <c r="R4" s="40" t="s">
        <v>20</v>
      </c>
      <c r="S4" s="41" t="s">
        <v>21</v>
      </c>
      <c r="T4" s="41" t="s">
        <v>22</v>
      </c>
      <c r="U4" s="49" t="s">
        <v>19</v>
      </c>
      <c r="V4" s="40" t="s">
        <v>20</v>
      </c>
      <c r="W4" s="40" t="s">
        <v>17</v>
      </c>
      <c r="X4" s="50" t="s">
        <v>23</v>
      </c>
      <c r="Y4" s="23"/>
      <c r="Z4" s="23"/>
      <c r="AA4" s="23"/>
      <c r="AB4" s="23"/>
    </row>
    <row r="5" s="3" customFormat="1" ht="21" customHeight="1" spans="1:28">
      <c r="A5" s="24">
        <v>1</v>
      </c>
      <c r="B5" s="27">
        <v>1866973</v>
      </c>
      <c r="C5" s="27">
        <v>1867023</v>
      </c>
      <c r="D5" s="27">
        <f t="shared" ref="D5:D68" si="0">(B5+C5)/2</f>
        <v>1866998</v>
      </c>
      <c r="E5" s="28" t="s">
        <v>28</v>
      </c>
      <c r="F5" s="29">
        <f t="shared" ref="F5:F68" si="1">ABS(B5-C5)</f>
        <v>50</v>
      </c>
      <c r="G5" s="81">
        <v>10.5</v>
      </c>
      <c r="H5" s="29">
        <v>8</v>
      </c>
      <c r="I5" s="42">
        <f t="shared" ref="I5:I68" si="2">F5*G5*H5/100</f>
        <v>42</v>
      </c>
      <c r="J5" s="43" t="s">
        <v>40</v>
      </c>
      <c r="K5" s="44">
        <v>1859000</v>
      </c>
      <c r="L5" s="45">
        <v>7</v>
      </c>
      <c r="M5" s="45">
        <v>0.5</v>
      </c>
      <c r="N5" s="46"/>
      <c r="O5" s="44"/>
      <c r="P5" s="44"/>
      <c r="Q5" s="45"/>
      <c r="R5" s="46"/>
      <c r="S5" s="44"/>
      <c r="T5" s="44"/>
      <c r="U5" s="45"/>
      <c r="V5" s="51"/>
      <c r="W5" s="52"/>
      <c r="X5" s="45"/>
      <c r="Y5" s="56">
        <f>ABS(K5-D5)/1000+L5+M5+Q5+U5+X5</f>
        <v>15.498</v>
      </c>
      <c r="Z5" s="57">
        <f t="shared" ref="Z5:Z68" si="3">AA5*Y5</f>
        <v>1562.1984</v>
      </c>
      <c r="AA5" s="72">
        <f t="shared" ref="AA5:AA68" si="4">I5*2.4</f>
        <v>100.8</v>
      </c>
      <c r="AB5" s="59"/>
    </row>
    <row r="6" s="3" customFormat="1" ht="21" customHeight="1" spans="1:28">
      <c r="A6" s="24">
        <v>2</v>
      </c>
      <c r="B6" s="27">
        <v>1867023</v>
      </c>
      <c r="C6" s="27">
        <v>1867703</v>
      </c>
      <c r="D6" s="27">
        <f t="shared" si="0"/>
        <v>1867363</v>
      </c>
      <c r="E6" s="28" t="s">
        <v>28</v>
      </c>
      <c r="F6" s="29">
        <f t="shared" si="1"/>
        <v>680</v>
      </c>
      <c r="G6" s="81">
        <v>8.92647058823529</v>
      </c>
      <c r="H6" s="29">
        <v>5</v>
      </c>
      <c r="I6" s="42">
        <f t="shared" si="2"/>
        <v>303.5</v>
      </c>
      <c r="J6" s="43" t="s">
        <v>40</v>
      </c>
      <c r="K6" s="44">
        <v>1859000</v>
      </c>
      <c r="L6" s="45">
        <v>7</v>
      </c>
      <c r="M6" s="45">
        <v>0.5</v>
      </c>
      <c r="N6" s="46"/>
      <c r="O6" s="44"/>
      <c r="P6" s="44"/>
      <c r="Q6" s="45"/>
      <c r="R6" s="46"/>
      <c r="S6" s="44"/>
      <c r="T6" s="44"/>
      <c r="U6" s="45"/>
      <c r="V6" s="51"/>
      <c r="W6" s="52"/>
      <c r="X6" s="45"/>
      <c r="Y6" s="56">
        <f t="shared" ref="Y6:Y46" si="5">ABS(K6-D6)/1000+L6+M6+Q6+U6+X6</f>
        <v>15.863</v>
      </c>
      <c r="Z6" s="57">
        <f t="shared" si="3"/>
        <v>11554.6092</v>
      </c>
      <c r="AA6" s="72">
        <f t="shared" si="4"/>
        <v>728.4</v>
      </c>
      <c r="AB6" s="59"/>
    </row>
    <row r="7" s="3" customFormat="1" ht="21" customHeight="1" spans="1:28">
      <c r="A7" s="24">
        <v>3</v>
      </c>
      <c r="B7" s="27">
        <v>1867703</v>
      </c>
      <c r="C7" s="27">
        <v>1867753</v>
      </c>
      <c r="D7" s="27">
        <f t="shared" si="0"/>
        <v>1867728</v>
      </c>
      <c r="E7" s="28" t="s">
        <v>28</v>
      </c>
      <c r="F7" s="29">
        <f t="shared" si="1"/>
        <v>50</v>
      </c>
      <c r="G7" s="81">
        <v>10.5</v>
      </c>
      <c r="H7" s="29">
        <v>8</v>
      </c>
      <c r="I7" s="42">
        <f t="shared" si="2"/>
        <v>42</v>
      </c>
      <c r="J7" s="43" t="s">
        <v>40</v>
      </c>
      <c r="K7" s="44">
        <v>1859000</v>
      </c>
      <c r="L7" s="45">
        <v>7</v>
      </c>
      <c r="M7" s="45">
        <v>0.5</v>
      </c>
      <c r="N7" s="46"/>
      <c r="O7" s="44"/>
      <c r="P7" s="44"/>
      <c r="Q7" s="45"/>
      <c r="R7" s="46"/>
      <c r="S7" s="44"/>
      <c r="T7" s="44"/>
      <c r="U7" s="45"/>
      <c r="V7" s="51"/>
      <c r="W7" s="52"/>
      <c r="X7" s="45"/>
      <c r="Y7" s="56">
        <f t="shared" si="5"/>
        <v>16.228</v>
      </c>
      <c r="Z7" s="57">
        <f t="shared" si="3"/>
        <v>1635.7824</v>
      </c>
      <c r="AA7" s="72">
        <f t="shared" si="4"/>
        <v>100.8</v>
      </c>
      <c r="AB7" s="59"/>
    </row>
    <row r="8" s="3" customFormat="1" ht="21" customHeight="1" spans="1:28">
      <c r="A8" s="24">
        <v>4</v>
      </c>
      <c r="B8" s="27">
        <v>1868214</v>
      </c>
      <c r="C8" s="27">
        <v>1868264</v>
      </c>
      <c r="D8" s="27">
        <f t="shared" si="0"/>
        <v>1868239</v>
      </c>
      <c r="E8" s="28" t="s">
        <v>28</v>
      </c>
      <c r="F8" s="29">
        <f t="shared" si="1"/>
        <v>50</v>
      </c>
      <c r="G8" s="81">
        <v>10.5</v>
      </c>
      <c r="H8" s="29">
        <v>8</v>
      </c>
      <c r="I8" s="42">
        <f t="shared" si="2"/>
        <v>42</v>
      </c>
      <c r="J8" s="43" t="s">
        <v>40</v>
      </c>
      <c r="K8" s="44">
        <v>1859000</v>
      </c>
      <c r="L8" s="45">
        <v>7</v>
      </c>
      <c r="M8" s="45">
        <v>0.5</v>
      </c>
      <c r="N8" s="46"/>
      <c r="O8" s="44"/>
      <c r="P8" s="44"/>
      <c r="Q8" s="45"/>
      <c r="R8" s="46"/>
      <c r="S8" s="44"/>
      <c r="T8" s="44"/>
      <c r="U8" s="45"/>
      <c r="V8" s="51"/>
      <c r="W8" s="52"/>
      <c r="X8" s="45"/>
      <c r="Y8" s="56">
        <f t="shared" si="5"/>
        <v>16.739</v>
      </c>
      <c r="Z8" s="57">
        <f t="shared" si="3"/>
        <v>1687.2912</v>
      </c>
      <c r="AA8" s="72">
        <f t="shared" si="4"/>
        <v>100.8</v>
      </c>
      <c r="AB8" s="59"/>
    </row>
    <row r="9" s="3" customFormat="1" ht="21" customHeight="1" spans="1:28">
      <c r="A9" s="24">
        <v>5</v>
      </c>
      <c r="B9" s="27">
        <v>1868264</v>
      </c>
      <c r="C9" s="27">
        <v>1870518</v>
      </c>
      <c r="D9" s="27">
        <f t="shared" si="0"/>
        <v>1869391</v>
      </c>
      <c r="E9" s="28" t="s">
        <v>28</v>
      </c>
      <c r="F9" s="29">
        <f t="shared" si="1"/>
        <v>2254</v>
      </c>
      <c r="G9" s="81">
        <v>9.0161934338953</v>
      </c>
      <c r="H9" s="29">
        <v>5</v>
      </c>
      <c r="I9" s="42">
        <f t="shared" si="2"/>
        <v>1016.125</v>
      </c>
      <c r="J9" s="43" t="s">
        <v>40</v>
      </c>
      <c r="K9" s="44">
        <v>1859000</v>
      </c>
      <c r="L9" s="45">
        <v>7</v>
      </c>
      <c r="M9" s="45">
        <v>0.5</v>
      </c>
      <c r="N9" s="46"/>
      <c r="O9" s="44"/>
      <c r="P9" s="44"/>
      <c r="Q9" s="45"/>
      <c r="R9" s="46"/>
      <c r="S9" s="44"/>
      <c r="T9" s="44"/>
      <c r="U9" s="45"/>
      <c r="V9" s="51"/>
      <c r="W9" s="52"/>
      <c r="X9" s="45"/>
      <c r="Y9" s="56">
        <f t="shared" si="5"/>
        <v>17.891</v>
      </c>
      <c r="Z9" s="57">
        <f t="shared" si="3"/>
        <v>43630.7817</v>
      </c>
      <c r="AA9" s="72">
        <f t="shared" si="4"/>
        <v>2438.7</v>
      </c>
      <c r="AB9" s="59"/>
    </row>
    <row r="10" s="3" customFormat="1" ht="21" customHeight="1" spans="1:28">
      <c r="A10" s="24">
        <v>6</v>
      </c>
      <c r="B10" s="27">
        <v>1870518</v>
      </c>
      <c r="C10" s="27">
        <v>1870568</v>
      </c>
      <c r="D10" s="27">
        <f t="shared" si="0"/>
        <v>1870543</v>
      </c>
      <c r="E10" s="28" t="s">
        <v>28</v>
      </c>
      <c r="F10" s="29">
        <f t="shared" si="1"/>
        <v>50</v>
      </c>
      <c r="G10" s="81">
        <v>10.5</v>
      </c>
      <c r="H10" s="29">
        <v>8</v>
      </c>
      <c r="I10" s="42">
        <f t="shared" si="2"/>
        <v>42</v>
      </c>
      <c r="J10" s="43" t="s">
        <v>40</v>
      </c>
      <c r="K10" s="44">
        <v>1859000</v>
      </c>
      <c r="L10" s="45">
        <v>7</v>
      </c>
      <c r="M10" s="45">
        <v>0.5</v>
      </c>
      <c r="N10" s="46"/>
      <c r="O10" s="44"/>
      <c r="P10" s="44"/>
      <c r="Q10" s="45"/>
      <c r="R10" s="46"/>
      <c r="S10" s="44"/>
      <c r="T10" s="44"/>
      <c r="U10" s="45"/>
      <c r="V10" s="51"/>
      <c r="W10" s="52"/>
      <c r="X10" s="45"/>
      <c r="Y10" s="56">
        <f t="shared" si="5"/>
        <v>19.043</v>
      </c>
      <c r="Z10" s="57">
        <f t="shared" si="3"/>
        <v>1919.5344</v>
      </c>
      <c r="AA10" s="72">
        <f t="shared" si="4"/>
        <v>100.8</v>
      </c>
      <c r="AB10" s="59"/>
    </row>
    <row r="11" s="3" customFormat="1" ht="21" customHeight="1" spans="1:28">
      <c r="A11" s="24">
        <v>7</v>
      </c>
      <c r="B11" s="27">
        <v>1872588</v>
      </c>
      <c r="C11" s="27">
        <v>1872638</v>
      </c>
      <c r="D11" s="27">
        <f t="shared" si="0"/>
        <v>1872613</v>
      </c>
      <c r="E11" s="28" t="s">
        <v>28</v>
      </c>
      <c r="F11" s="29">
        <f t="shared" si="1"/>
        <v>50</v>
      </c>
      <c r="G11" s="81">
        <v>10.5</v>
      </c>
      <c r="H11" s="29">
        <v>8</v>
      </c>
      <c r="I11" s="42">
        <f t="shared" si="2"/>
        <v>42</v>
      </c>
      <c r="J11" s="43" t="s">
        <v>40</v>
      </c>
      <c r="K11" s="44">
        <v>1859000</v>
      </c>
      <c r="L11" s="45">
        <v>7</v>
      </c>
      <c r="M11" s="45">
        <v>0.5</v>
      </c>
      <c r="N11" s="46"/>
      <c r="O11" s="44"/>
      <c r="P11" s="44"/>
      <c r="Q11" s="45"/>
      <c r="R11" s="46"/>
      <c r="S11" s="44"/>
      <c r="T11" s="44"/>
      <c r="U11" s="45"/>
      <c r="V11" s="51"/>
      <c r="W11" s="52"/>
      <c r="X11" s="45"/>
      <c r="Y11" s="56">
        <f t="shared" si="5"/>
        <v>21.113</v>
      </c>
      <c r="Z11" s="57">
        <f t="shared" si="3"/>
        <v>2128.1904</v>
      </c>
      <c r="AA11" s="72">
        <f t="shared" si="4"/>
        <v>100.8</v>
      </c>
      <c r="AB11" s="59"/>
    </row>
    <row r="12" s="3" customFormat="1" ht="21" customHeight="1" spans="1:28">
      <c r="A12" s="24">
        <v>8</v>
      </c>
      <c r="B12" s="27">
        <v>1872638</v>
      </c>
      <c r="C12" s="27">
        <v>1875038</v>
      </c>
      <c r="D12" s="27">
        <f t="shared" si="0"/>
        <v>1873838</v>
      </c>
      <c r="E12" s="28" t="s">
        <v>28</v>
      </c>
      <c r="F12" s="29">
        <f t="shared" si="1"/>
        <v>2400</v>
      </c>
      <c r="G12" s="81">
        <v>9</v>
      </c>
      <c r="H12" s="29">
        <v>5</v>
      </c>
      <c r="I12" s="42">
        <f t="shared" si="2"/>
        <v>1080</v>
      </c>
      <c r="J12" s="43" t="s">
        <v>40</v>
      </c>
      <c r="K12" s="44">
        <v>1859000</v>
      </c>
      <c r="L12" s="45">
        <v>7</v>
      </c>
      <c r="M12" s="45">
        <v>0.5</v>
      </c>
      <c r="N12" s="46"/>
      <c r="O12" s="44"/>
      <c r="P12" s="44"/>
      <c r="Q12" s="45"/>
      <c r="R12" s="46"/>
      <c r="S12" s="44"/>
      <c r="T12" s="44"/>
      <c r="U12" s="45"/>
      <c r="V12" s="51"/>
      <c r="W12" s="52"/>
      <c r="X12" s="45"/>
      <c r="Y12" s="56">
        <f t="shared" si="5"/>
        <v>22.338</v>
      </c>
      <c r="Z12" s="57">
        <f t="shared" si="3"/>
        <v>57900.096</v>
      </c>
      <c r="AA12" s="72">
        <f t="shared" si="4"/>
        <v>2592</v>
      </c>
      <c r="AB12" s="59"/>
    </row>
    <row r="13" s="3" customFormat="1" ht="21" customHeight="1" spans="1:28">
      <c r="A13" s="24">
        <v>9</v>
      </c>
      <c r="B13" s="27">
        <v>1875038</v>
      </c>
      <c r="C13" s="27">
        <v>1875088</v>
      </c>
      <c r="D13" s="27">
        <f t="shared" si="0"/>
        <v>1875063</v>
      </c>
      <c r="E13" s="28" t="s">
        <v>28</v>
      </c>
      <c r="F13" s="29">
        <f t="shared" si="1"/>
        <v>50</v>
      </c>
      <c r="G13" s="81">
        <v>10.5</v>
      </c>
      <c r="H13" s="29">
        <v>8</v>
      </c>
      <c r="I13" s="42">
        <f t="shared" si="2"/>
        <v>42</v>
      </c>
      <c r="J13" s="43" t="s">
        <v>40</v>
      </c>
      <c r="K13" s="44">
        <v>1859000</v>
      </c>
      <c r="L13" s="45">
        <v>7</v>
      </c>
      <c r="M13" s="45">
        <v>0.5</v>
      </c>
      <c r="N13" s="46"/>
      <c r="O13" s="44"/>
      <c r="P13" s="44"/>
      <c r="Q13" s="45"/>
      <c r="R13" s="46"/>
      <c r="S13" s="44"/>
      <c r="T13" s="44"/>
      <c r="U13" s="45"/>
      <c r="V13" s="51"/>
      <c r="W13" s="52"/>
      <c r="X13" s="45"/>
      <c r="Y13" s="56">
        <f t="shared" si="5"/>
        <v>23.563</v>
      </c>
      <c r="Z13" s="57">
        <f t="shared" si="3"/>
        <v>2375.1504</v>
      </c>
      <c r="AA13" s="72">
        <f t="shared" si="4"/>
        <v>100.8</v>
      </c>
      <c r="AB13" s="59"/>
    </row>
    <row r="14" s="3" customFormat="1" ht="21" customHeight="1" spans="1:28">
      <c r="A14" s="24">
        <v>10</v>
      </c>
      <c r="B14" s="27">
        <v>1881987</v>
      </c>
      <c r="C14" s="27">
        <v>1882037</v>
      </c>
      <c r="D14" s="27">
        <f t="shared" si="0"/>
        <v>1882012</v>
      </c>
      <c r="E14" s="28" t="s">
        <v>28</v>
      </c>
      <c r="F14" s="29">
        <f t="shared" si="1"/>
        <v>50</v>
      </c>
      <c r="G14" s="81">
        <v>10.5</v>
      </c>
      <c r="H14" s="29">
        <v>8</v>
      </c>
      <c r="I14" s="42">
        <f t="shared" si="2"/>
        <v>42</v>
      </c>
      <c r="J14" s="43" t="s">
        <v>40</v>
      </c>
      <c r="K14" s="44">
        <v>1859000</v>
      </c>
      <c r="L14" s="45">
        <v>7</v>
      </c>
      <c r="M14" s="45">
        <v>0.5</v>
      </c>
      <c r="N14" s="46"/>
      <c r="O14" s="44"/>
      <c r="P14" s="44"/>
      <c r="Q14" s="45"/>
      <c r="R14" s="46"/>
      <c r="S14" s="44"/>
      <c r="T14" s="44"/>
      <c r="U14" s="45"/>
      <c r="V14" s="51"/>
      <c r="W14" s="52"/>
      <c r="X14" s="45"/>
      <c r="Y14" s="56">
        <f t="shared" si="5"/>
        <v>30.512</v>
      </c>
      <c r="Z14" s="57">
        <f t="shared" si="3"/>
        <v>3075.6096</v>
      </c>
      <c r="AA14" s="72">
        <f t="shared" si="4"/>
        <v>100.8</v>
      </c>
      <c r="AB14" s="59"/>
    </row>
    <row r="15" s="3" customFormat="1" ht="21" customHeight="1" spans="1:28">
      <c r="A15" s="24">
        <v>11</v>
      </c>
      <c r="B15" s="27">
        <v>1882037</v>
      </c>
      <c r="C15" s="27">
        <v>1882537</v>
      </c>
      <c r="D15" s="27">
        <f t="shared" si="0"/>
        <v>1882287</v>
      </c>
      <c r="E15" s="28" t="s">
        <v>28</v>
      </c>
      <c r="F15" s="29">
        <f t="shared" si="1"/>
        <v>500</v>
      </c>
      <c r="G15" s="81">
        <v>8.99</v>
      </c>
      <c r="H15" s="29">
        <v>5</v>
      </c>
      <c r="I15" s="42">
        <f t="shared" si="2"/>
        <v>224.75</v>
      </c>
      <c r="J15" s="43" t="s">
        <v>40</v>
      </c>
      <c r="K15" s="44">
        <v>1859000</v>
      </c>
      <c r="L15" s="45">
        <v>7</v>
      </c>
      <c r="M15" s="45">
        <v>0.5</v>
      </c>
      <c r="N15" s="46"/>
      <c r="O15" s="44"/>
      <c r="P15" s="44"/>
      <c r="Q15" s="45"/>
      <c r="R15" s="46"/>
      <c r="S15" s="44"/>
      <c r="T15" s="44"/>
      <c r="U15" s="45"/>
      <c r="V15" s="51"/>
      <c r="W15" s="52"/>
      <c r="X15" s="45"/>
      <c r="Y15" s="56">
        <f t="shared" si="5"/>
        <v>30.787</v>
      </c>
      <c r="Z15" s="57">
        <f t="shared" si="3"/>
        <v>16606.5078</v>
      </c>
      <c r="AA15" s="72">
        <f t="shared" si="4"/>
        <v>539.4</v>
      </c>
      <c r="AB15" s="59"/>
    </row>
    <row r="16" s="3" customFormat="1" ht="21" customHeight="1" spans="1:28">
      <c r="A16" s="24">
        <v>12</v>
      </c>
      <c r="B16" s="27">
        <v>1882537</v>
      </c>
      <c r="C16" s="27">
        <v>1882587</v>
      </c>
      <c r="D16" s="27">
        <f t="shared" si="0"/>
        <v>1882562</v>
      </c>
      <c r="E16" s="28" t="s">
        <v>28</v>
      </c>
      <c r="F16" s="29">
        <f t="shared" si="1"/>
        <v>50</v>
      </c>
      <c r="G16" s="81">
        <v>10.5</v>
      </c>
      <c r="H16" s="29">
        <v>8</v>
      </c>
      <c r="I16" s="42">
        <f t="shared" si="2"/>
        <v>42</v>
      </c>
      <c r="J16" s="43" t="s">
        <v>40</v>
      </c>
      <c r="K16" s="44">
        <v>1859000</v>
      </c>
      <c r="L16" s="45">
        <v>7</v>
      </c>
      <c r="M16" s="45">
        <v>0.5</v>
      </c>
      <c r="N16" s="46"/>
      <c r="O16" s="44"/>
      <c r="P16" s="44"/>
      <c r="Q16" s="45"/>
      <c r="R16" s="46"/>
      <c r="S16" s="44"/>
      <c r="T16" s="44"/>
      <c r="U16" s="45"/>
      <c r="V16" s="51"/>
      <c r="W16" s="52"/>
      <c r="X16" s="45"/>
      <c r="Y16" s="56">
        <f t="shared" si="5"/>
        <v>31.062</v>
      </c>
      <c r="Z16" s="57">
        <f t="shared" si="3"/>
        <v>3131.0496</v>
      </c>
      <c r="AA16" s="72">
        <f t="shared" si="4"/>
        <v>100.8</v>
      </c>
      <c r="AB16" s="59"/>
    </row>
    <row r="17" s="3" customFormat="1" ht="21" customHeight="1" spans="1:28">
      <c r="A17" s="24">
        <v>13</v>
      </c>
      <c r="B17" s="27">
        <v>1890965</v>
      </c>
      <c r="C17" s="27">
        <v>1891015</v>
      </c>
      <c r="D17" s="27">
        <f t="shared" si="0"/>
        <v>1890990</v>
      </c>
      <c r="E17" s="28" t="s">
        <v>28</v>
      </c>
      <c r="F17" s="29">
        <f t="shared" si="1"/>
        <v>50</v>
      </c>
      <c r="G17" s="81">
        <v>10.5</v>
      </c>
      <c r="H17" s="29">
        <v>8</v>
      </c>
      <c r="I17" s="42">
        <f t="shared" si="2"/>
        <v>42</v>
      </c>
      <c r="J17" s="43" t="s">
        <v>40</v>
      </c>
      <c r="K17" s="44">
        <v>1859000</v>
      </c>
      <c r="L17" s="45">
        <v>7</v>
      </c>
      <c r="M17" s="45">
        <v>0.5</v>
      </c>
      <c r="N17" s="46"/>
      <c r="O17" s="44"/>
      <c r="P17" s="44"/>
      <c r="Q17" s="45"/>
      <c r="R17" s="46"/>
      <c r="S17" s="44"/>
      <c r="T17" s="44"/>
      <c r="U17" s="45"/>
      <c r="V17" s="51"/>
      <c r="W17" s="53"/>
      <c r="X17" s="45"/>
      <c r="Y17" s="56">
        <f t="shared" si="5"/>
        <v>39.49</v>
      </c>
      <c r="Z17" s="57">
        <f t="shared" si="3"/>
        <v>3980.592</v>
      </c>
      <c r="AA17" s="72">
        <f t="shared" si="4"/>
        <v>100.8</v>
      </c>
      <c r="AB17" s="59"/>
    </row>
    <row r="18" s="3" customFormat="1" ht="21" customHeight="1" spans="1:28">
      <c r="A18" s="24">
        <v>14</v>
      </c>
      <c r="B18" s="27">
        <v>1891015</v>
      </c>
      <c r="C18" s="27">
        <v>1891939</v>
      </c>
      <c r="D18" s="27">
        <f t="shared" si="0"/>
        <v>1891477</v>
      </c>
      <c r="E18" s="28" t="s">
        <v>28</v>
      </c>
      <c r="F18" s="29">
        <f t="shared" si="1"/>
        <v>924</v>
      </c>
      <c r="G18" s="81">
        <v>9.00974025974026</v>
      </c>
      <c r="H18" s="29">
        <v>5</v>
      </c>
      <c r="I18" s="42">
        <f t="shared" si="2"/>
        <v>416.25</v>
      </c>
      <c r="J18" s="43" t="s">
        <v>40</v>
      </c>
      <c r="K18" s="44">
        <v>1859000</v>
      </c>
      <c r="L18" s="45">
        <v>7</v>
      </c>
      <c r="M18" s="45">
        <v>0.5</v>
      </c>
      <c r="N18" s="46"/>
      <c r="O18" s="44"/>
      <c r="P18" s="44"/>
      <c r="Q18" s="45"/>
      <c r="R18" s="46"/>
      <c r="S18" s="44"/>
      <c r="T18" s="44"/>
      <c r="U18" s="45"/>
      <c r="V18" s="51"/>
      <c r="W18" s="53"/>
      <c r="X18" s="45"/>
      <c r="Y18" s="56">
        <f t="shared" si="5"/>
        <v>39.977</v>
      </c>
      <c r="Z18" s="57">
        <f t="shared" si="3"/>
        <v>39937.023</v>
      </c>
      <c r="AA18" s="72">
        <f t="shared" si="4"/>
        <v>999</v>
      </c>
      <c r="AB18" s="59"/>
    </row>
    <row r="19" s="3" customFormat="1" ht="21" customHeight="1" spans="1:28">
      <c r="A19" s="24">
        <v>15</v>
      </c>
      <c r="B19" s="27">
        <v>1891939</v>
      </c>
      <c r="C19" s="27">
        <v>1891989</v>
      </c>
      <c r="D19" s="27">
        <f t="shared" si="0"/>
        <v>1891964</v>
      </c>
      <c r="E19" s="28" t="s">
        <v>28</v>
      </c>
      <c r="F19" s="29">
        <f t="shared" si="1"/>
        <v>50</v>
      </c>
      <c r="G19" s="81">
        <v>10.5</v>
      </c>
      <c r="H19" s="29">
        <v>8</v>
      </c>
      <c r="I19" s="42">
        <f t="shared" si="2"/>
        <v>42</v>
      </c>
      <c r="J19" s="43" t="s">
        <v>40</v>
      </c>
      <c r="K19" s="44">
        <v>1859000</v>
      </c>
      <c r="L19" s="45">
        <v>7</v>
      </c>
      <c r="M19" s="45">
        <v>0.5</v>
      </c>
      <c r="N19" s="46"/>
      <c r="O19" s="44"/>
      <c r="P19" s="44"/>
      <c r="Q19" s="45"/>
      <c r="R19" s="46"/>
      <c r="S19" s="44"/>
      <c r="T19" s="44"/>
      <c r="U19" s="45"/>
      <c r="V19" s="51"/>
      <c r="W19" s="53"/>
      <c r="X19" s="45"/>
      <c r="Y19" s="56">
        <f t="shared" si="5"/>
        <v>40.464</v>
      </c>
      <c r="Z19" s="57">
        <f t="shared" si="3"/>
        <v>4078.7712</v>
      </c>
      <c r="AA19" s="72">
        <f t="shared" si="4"/>
        <v>100.8</v>
      </c>
      <c r="AB19" s="59"/>
    </row>
    <row r="20" s="3" customFormat="1" ht="21" customHeight="1" spans="1:28">
      <c r="A20" s="24">
        <v>16</v>
      </c>
      <c r="B20" s="27">
        <v>1894175</v>
      </c>
      <c r="C20" s="27">
        <v>1894225</v>
      </c>
      <c r="D20" s="27">
        <f t="shared" si="0"/>
        <v>1894200</v>
      </c>
      <c r="E20" s="28" t="s">
        <v>28</v>
      </c>
      <c r="F20" s="29">
        <f t="shared" si="1"/>
        <v>50</v>
      </c>
      <c r="G20" s="81">
        <v>10.5</v>
      </c>
      <c r="H20" s="29">
        <v>8</v>
      </c>
      <c r="I20" s="42">
        <f t="shared" si="2"/>
        <v>42</v>
      </c>
      <c r="J20" s="43" t="s">
        <v>40</v>
      </c>
      <c r="K20" s="44">
        <v>1859000</v>
      </c>
      <c r="L20" s="45">
        <v>7</v>
      </c>
      <c r="M20" s="45">
        <v>0.5</v>
      </c>
      <c r="N20" s="46"/>
      <c r="O20" s="44"/>
      <c r="P20" s="44"/>
      <c r="Q20" s="45"/>
      <c r="R20" s="46"/>
      <c r="S20" s="44"/>
      <c r="T20" s="44"/>
      <c r="U20" s="45"/>
      <c r="V20" s="51"/>
      <c r="W20" s="53"/>
      <c r="X20" s="45"/>
      <c r="Y20" s="56">
        <f t="shared" si="5"/>
        <v>42.7</v>
      </c>
      <c r="Z20" s="57">
        <f t="shared" si="3"/>
        <v>4304.16</v>
      </c>
      <c r="AA20" s="72">
        <f t="shared" si="4"/>
        <v>100.8</v>
      </c>
      <c r="AB20" s="59"/>
    </row>
    <row r="21" s="3" customFormat="1" ht="21" customHeight="1" spans="1:28">
      <c r="A21" s="24">
        <v>17</v>
      </c>
      <c r="B21" s="27">
        <v>1894225</v>
      </c>
      <c r="C21" s="27">
        <v>1895202</v>
      </c>
      <c r="D21" s="27">
        <f t="shared" si="0"/>
        <v>1894713.5</v>
      </c>
      <c r="E21" s="28" t="s">
        <v>28</v>
      </c>
      <c r="F21" s="29">
        <f t="shared" si="1"/>
        <v>977</v>
      </c>
      <c r="G21" s="81">
        <v>8.9957011258956</v>
      </c>
      <c r="H21" s="29">
        <v>5</v>
      </c>
      <c r="I21" s="42">
        <f t="shared" si="2"/>
        <v>439.44</v>
      </c>
      <c r="J21" s="43" t="s">
        <v>40</v>
      </c>
      <c r="K21" s="44">
        <v>1859000</v>
      </c>
      <c r="L21" s="45">
        <v>7</v>
      </c>
      <c r="M21" s="45">
        <v>0.5</v>
      </c>
      <c r="N21" s="46"/>
      <c r="O21" s="44"/>
      <c r="P21" s="44"/>
      <c r="Q21" s="45"/>
      <c r="R21" s="46"/>
      <c r="S21" s="44"/>
      <c r="T21" s="44"/>
      <c r="U21" s="45"/>
      <c r="V21" s="51"/>
      <c r="W21" s="53"/>
      <c r="X21" s="45"/>
      <c r="Y21" s="56">
        <f t="shared" si="5"/>
        <v>43.2135</v>
      </c>
      <c r="Z21" s="57">
        <f t="shared" si="3"/>
        <v>45575.377056</v>
      </c>
      <c r="AA21" s="72">
        <f t="shared" si="4"/>
        <v>1054.656</v>
      </c>
      <c r="AB21" s="59"/>
    </row>
    <row r="22" s="3" customFormat="1" ht="21" customHeight="1" spans="1:28">
      <c r="A22" s="24">
        <v>18</v>
      </c>
      <c r="B22" s="27">
        <v>1895202</v>
      </c>
      <c r="C22" s="27">
        <v>1895252</v>
      </c>
      <c r="D22" s="27">
        <f t="shared" si="0"/>
        <v>1895227</v>
      </c>
      <c r="E22" s="28" t="s">
        <v>28</v>
      </c>
      <c r="F22" s="29">
        <f t="shared" si="1"/>
        <v>50</v>
      </c>
      <c r="G22" s="81">
        <v>10.5</v>
      </c>
      <c r="H22" s="29">
        <v>8</v>
      </c>
      <c r="I22" s="42">
        <f t="shared" si="2"/>
        <v>42</v>
      </c>
      <c r="J22" s="43" t="s">
        <v>40</v>
      </c>
      <c r="K22" s="44">
        <v>1859000</v>
      </c>
      <c r="L22" s="45">
        <v>7</v>
      </c>
      <c r="M22" s="45">
        <v>0.5</v>
      </c>
      <c r="N22" s="46"/>
      <c r="O22" s="44"/>
      <c r="P22" s="44"/>
      <c r="Q22" s="45"/>
      <c r="R22" s="46"/>
      <c r="S22" s="44"/>
      <c r="T22" s="44"/>
      <c r="U22" s="45"/>
      <c r="V22" s="51"/>
      <c r="W22" s="53"/>
      <c r="X22" s="45"/>
      <c r="Y22" s="56">
        <f t="shared" si="5"/>
        <v>43.727</v>
      </c>
      <c r="Z22" s="57">
        <f t="shared" si="3"/>
        <v>4407.6816</v>
      </c>
      <c r="AA22" s="72">
        <f t="shared" si="4"/>
        <v>100.8</v>
      </c>
      <c r="AB22" s="59"/>
    </row>
    <row r="23" s="3" customFormat="1" ht="21" customHeight="1" spans="1:28">
      <c r="A23" s="24">
        <v>19</v>
      </c>
      <c r="B23" s="27">
        <v>1895447</v>
      </c>
      <c r="C23" s="27">
        <v>1895497</v>
      </c>
      <c r="D23" s="27">
        <f t="shared" si="0"/>
        <v>1895472</v>
      </c>
      <c r="E23" s="28" t="s">
        <v>28</v>
      </c>
      <c r="F23" s="29">
        <f t="shared" si="1"/>
        <v>50</v>
      </c>
      <c r="G23" s="81">
        <v>10.5</v>
      </c>
      <c r="H23" s="29">
        <v>8</v>
      </c>
      <c r="I23" s="42">
        <f t="shared" si="2"/>
        <v>42</v>
      </c>
      <c r="J23" s="43" t="s">
        <v>40</v>
      </c>
      <c r="K23" s="44">
        <v>1859000</v>
      </c>
      <c r="L23" s="45">
        <v>7</v>
      </c>
      <c r="M23" s="45">
        <v>0.5</v>
      </c>
      <c r="N23" s="46"/>
      <c r="O23" s="44"/>
      <c r="P23" s="44"/>
      <c r="Q23" s="45"/>
      <c r="R23" s="46"/>
      <c r="S23" s="44"/>
      <c r="T23" s="44"/>
      <c r="U23" s="45"/>
      <c r="V23" s="51"/>
      <c r="W23" s="53"/>
      <c r="X23" s="45"/>
      <c r="Y23" s="56">
        <f t="shared" si="5"/>
        <v>43.972</v>
      </c>
      <c r="Z23" s="57">
        <f t="shared" si="3"/>
        <v>4432.3776</v>
      </c>
      <c r="AA23" s="72">
        <f t="shared" si="4"/>
        <v>100.8</v>
      </c>
      <c r="AB23" s="59"/>
    </row>
    <row r="24" s="3" customFormat="1" ht="21" customHeight="1" spans="1:28">
      <c r="A24" s="24">
        <v>20</v>
      </c>
      <c r="B24" s="27">
        <v>1895497</v>
      </c>
      <c r="C24" s="27">
        <v>1897157</v>
      </c>
      <c r="D24" s="27">
        <f t="shared" si="0"/>
        <v>1896327</v>
      </c>
      <c r="E24" s="28" t="s">
        <v>28</v>
      </c>
      <c r="F24" s="29">
        <f t="shared" si="1"/>
        <v>1660</v>
      </c>
      <c r="G24" s="81">
        <v>8.96686746987952</v>
      </c>
      <c r="H24" s="29">
        <v>5</v>
      </c>
      <c r="I24" s="42">
        <f t="shared" si="2"/>
        <v>744.25</v>
      </c>
      <c r="J24" s="43" t="s">
        <v>40</v>
      </c>
      <c r="K24" s="44">
        <v>1859000</v>
      </c>
      <c r="L24" s="45">
        <v>7</v>
      </c>
      <c r="M24" s="45">
        <v>0.5</v>
      </c>
      <c r="N24" s="46"/>
      <c r="O24" s="44"/>
      <c r="P24" s="44"/>
      <c r="Q24" s="45"/>
      <c r="R24" s="46"/>
      <c r="S24" s="44"/>
      <c r="T24" s="44"/>
      <c r="U24" s="45"/>
      <c r="V24" s="51"/>
      <c r="W24" s="53"/>
      <c r="X24" s="45"/>
      <c r="Y24" s="56">
        <f t="shared" si="5"/>
        <v>44.827</v>
      </c>
      <c r="Z24" s="57">
        <f t="shared" si="3"/>
        <v>80069.9874</v>
      </c>
      <c r="AA24" s="72">
        <f t="shared" si="4"/>
        <v>1786.2</v>
      </c>
      <c r="AB24" s="59"/>
    </row>
    <row r="25" s="3" customFormat="1" ht="21" customHeight="1" spans="1:28">
      <c r="A25" s="24">
        <v>21</v>
      </c>
      <c r="B25" s="27">
        <v>1897157</v>
      </c>
      <c r="C25" s="27">
        <v>1897207</v>
      </c>
      <c r="D25" s="27">
        <f t="shared" si="0"/>
        <v>1897182</v>
      </c>
      <c r="E25" s="28" t="s">
        <v>28</v>
      </c>
      <c r="F25" s="29">
        <f t="shared" si="1"/>
        <v>50</v>
      </c>
      <c r="G25" s="81">
        <v>10.5</v>
      </c>
      <c r="H25" s="29">
        <v>8</v>
      </c>
      <c r="I25" s="42">
        <f t="shared" si="2"/>
        <v>42</v>
      </c>
      <c r="J25" s="43" t="s">
        <v>40</v>
      </c>
      <c r="K25" s="44">
        <v>1859000</v>
      </c>
      <c r="L25" s="45">
        <v>7</v>
      </c>
      <c r="M25" s="45">
        <v>0.5</v>
      </c>
      <c r="N25" s="46"/>
      <c r="O25" s="44"/>
      <c r="P25" s="44"/>
      <c r="Q25" s="45"/>
      <c r="R25" s="46"/>
      <c r="S25" s="44"/>
      <c r="T25" s="44"/>
      <c r="U25" s="45"/>
      <c r="V25" s="51"/>
      <c r="W25" s="53"/>
      <c r="X25" s="45"/>
      <c r="Y25" s="56">
        <f t="shared" si="5"/>
        <v>45.682</v>
      </c>
      <c r="Z25" s="57">
        <f t="shared" si="3"/>
        <v>4604.7456</v>
      </c>
      <c r="AA25" s="72">
        <f t="shared" si="4"/>
        <v>100.8</v>
      </c>
      <c r="AB25" s="59"/>
    </row>
    <row r="26" s="3" customFormat="1" ht="21" customHeight="1" spans="1:28">
      <c r="A26" s="24">
        <v>22</v>
      </c>
      <c r="B26" s="27">
        <v>1904412</v>
      </c>
      <c r="C26" s="27">
        <v>1904462</v>
      </c>
      <c r="D26" s="27">
        <f t="shared" si="0"/>
        <v>1904437</v>
      </c>
      <c r="E26" s="28" t="s">
        <v>28</v>
      </c>
      <c r="F26" s="29">
        <f t="shared" si="1"/>
        <v>50</v>
      </c>
      <c r="G26" s="81">
        <v>10.5</v>
      </c>
      <c r="H26" s="29">
        <v>8</v>
      </c>
      <c r="I26" s="42">
        <f t="shared" si="2"/>
        <v>42</v>
      </c>
      <c r="J26" s="43" t="s">
        <v>40</v>
      </c>
      <c r="K26" s="44">
        <v>1859000</v>
      </c>
      <c r="L26" s="45">
        <v>7</v>
      </c>
      <c r="M26" s="45">
        <v>0.5</v>
      </c>
      <c r="N26" s="46"/>
      <c r="O26" s="44"/>
      <c r="P26" s="44"/>
      <c r="Q26" s="45"/>
      <c r="R26" s="46"/>
      <c r="S26" s="44"/>
      <c r="T26" s="44"/>
      <c r="U26" s="45"/>
      <c r="V26" s="51"/>
      <c r="W26" s="52"/>
      <c r="X26" s="45"/>
      <c r="Y26" s="56">
        <f t="shared" si="5"/>
        <v>52.937</v>
      </c>
      <c r="Z26" s="57">
        <f t="shared" si="3"/>
        <v>5336.0496</v>
      </c>
      <c r="AA26" s="72">
        <f t="shared" si="4"/>
        <v>100.8</v>
      </c>
      <c r="AB26" s="59"/>
    </row>
    <row r="27" s="3" customFormat="1" ht="21" customHeight="1" spans="1:28">
      <c r="A27" s="24">
        <v>23</v>
      </c>
      <c r="B27" s="27">
        <v>1904462</v>
      </c>
      <c r="C27" s="27">
        <v>1906242</v>
      </c>
      <c r="D27" s="27">
        <f t="shared" si="0"/>
        <v>1905352</v>
      </c>
      <c r="E27" s="28" t="s">
        <v>28</v>
      </c>
      <c r="F27" s="29">
        <f t="shared" si="1"/>
        <v>1780</v>
      </c>
      <c r="G27" s="81">
        <v>9.01966292134832</v>
      </c>
      <c r="H27" s="29">
        <v>5</v>
      </c>
      <c r="I27" s="42">
        <f t="shared" si="2"/>
        <v>802.750000000001</v>
      </c>
      <c r="J27" s="43" t="s">
        <v>40</v>
      </c>
      <c r="K27" s="44">
        <v>1859000</v>
      </c>
      <c r="L27" s="45">
        <v>7</v>
      </c>
      <c r="M27" s="45">
        <v>0.5</v>
      </c>
      <c r="N27" s="46"/>
      <c r="O27" s="44"/>
      <c r="P27" s="44"/>
      <c r="Q27" s="45"/>
      <c r="R27" s="46"/>
      <c r="S27" s="44"/>
      <c r="T27" s="44"/>
      <c r="U27" s="45"/>
      <c r="V27" s="51"/>
      <c r="W27" s="52"/>
      <c r="X27" s="45"/>
      <c r="Y27" s="56">
        <f t="shared" si="5"/>
        <v>53.852</v>
      </c>
      <c r="Z27" s="57">
        <f t="shared" si="3"/>
        <v>103751.2632</v>
      </c>
      <c r="AA27" s="72">
        <f t="shared" si="4"/>
        <v>1926.6</v>
      </c>
      <c r="AB27" s="59"/>
    </row>
    <row r="28" s="3" customFormat="1" ht="21" customHeight="1" spans="1:28">
      <c r="A28" s="24">
        <v>24</v>
      </c>
      <c r="B28" s="27">
        <v>1906242</v>
      </c>
      <c r="C28" s="27">
        <v>1906292</v>
      </c>
      <c r="D28" s="27">
        <f t="shared" si="0"/>
        <v>1906267</v>
      </c>
      <c r="E28" s="28" t="s">
        <v>28</v>
      </c>
      <c r="F28" s="29">
        <f t="shared" si="1"/>
        <v>50</v>
      </c>
      <c r="G28" s="81">
        <v>10.5</v>
      </c>
      <c r="H28" s="29">
        <v>8</v>
      </c>
      <c r="I28" s="42">
        <f t="shared" si="2"/>
        <v>42</v>
      </c>
      <c r="J28" s="43" t="s">
        <v>40</v>
      </c>
      <c r="K28" s="44">
        <v>1859000</v>
      </c>
      <c r="L28" s="45">
        <v>7</v>
      </c>
      <c r="M28" s="45">
        <v>0.5</v>
      </c>
      <c r="N28" s="46"/>
      <c r="O28" s="44"/>
      <c r="P28" s="44"/>
      <c r="Q28" s="45"/>
      <c r="R28" s="46"/>
      <c r="S28" s="44"/>
      <c r="T28" s="44"/>
      <c r="U28" s="45"/>
      <c r="V28" s="51"/>
      <c r="W28" s="52"/>
      <c r="X28" s="45"/>
      <c r="Y28" s="56">
        <f t="shared" si="5"/>
        <v>54.767</v>
      </c>
      <c r="Z28" s="57">
        <f t="shared" si="3"/>
        <v>5520.5136</v>
      </c>
      <c r="AA28" s="72">
        <f t="shared" si="4"/>
        <v>100.8</v>
      </c>
      <c r="AB28" s="59"/>
    </row>
    <row r="29" s="3" customFormat="1" ht="21" customHeight="1" spans="1:28">
      <c r="A29" s="24">
        <v>25</v>
      </c>
      <c r="B29" s="27">
        <v>1911796</v>
      </c>
      <c r="C29" s="27">
        <v>1911846</v>
      </c>
      <c r="D29" s="27">
        <f t="shared" si="0"/>
        <v>1911821</v>
      </c>
      <c r="E29" s="28" t="s">
        <v>28</v>
      </c>
      <c r="F29" s="29">
        <f t="shared" si="1"/>
        <v>50</v>
      </c>
      <c r="G29" s="81">
        <v>10.5</v>
      </c>
      <c r="H29" s="29">
        <v>8</v>
      </c>
      <c r="I29" s="42">
        <f t="shared" si="2"/>
        <v>42</v>
      </c>
      <c r="J29" s="43" t="s">
        <v>40</v>
      </c>
      <c r="K29" s="44">
        <v>1859000</v>
      </c>
      <c r="L29" s="45">
        <v>7</v>
      </c>
      <c r="M29" s="45">
        <v>0.5</v>
      </c>
      <c r="N29" s="46"/>
      <c r="O29" s="44"/>
      <c r="P29" s="44"/>
      <c r="Q29" s="45"/>
      <c r="R29" s="46"/>
      <c r="S29" s="44"/>
      <c r="T29" s="44"/>
      <c r="U29" s="45"/>
      <c r="V29" s="51"/>
      <c r="W29" s="53"/>
      <c r="X29" s="45"/>
      <c r="Y29" s="56">
        <f t="shared" si="5"/>
        <v>60.321</v>
      </c>
      <c r="Z29" s="57">
        <f t="shared" si="3"/>
        <v>6080.3568</v>
      </c>
      <c r="AA29" s="72">
        <f t="shared" si="4"/>
        <v>100.8</v>
      </c>
      <c r="AB29" s="59"/>
    </row>
    <row r="30" s="3" customFormat="1" ht="21" customHeight="1" spans="1:28">
      <c r="A30" s="24">
        <v>26</v>
      </c>
      <c r="B30" s="27">
        <v>1911846</v>
      </c>
      <c r="C30" s="27">
        <v>1915178</v>
      </c>
      <c r="D30" s="27">
        <f t="shared" si="0"/>
        <v>1913512</v>
      </c>
      <c r="E30" s="28" t="s">
        <v>28</v>
      </c>
      <c r="F30" s="29">
        <f t="shared" si="1"/>
        <v>3332</v>
      </c>
      <c r="G30" s="81">
        <v>9.00210084033614</v>
      </c>
      <c r="H30" s="29">
        <v>5</v>
      </c>
      <c r="I30" s="42">
        <f t="shared" si="2"/>
        <v>1499.75</v>
      </c>
      <c r="J30" s="43" t="s">
        <v>40</v>
      </c>
      <c r="K30" s="44">
        <v>1859000</v>
      </c>
      <c r="L30" s="45">
        <v>7</v>
      </c>
      <c r="M30" s="45">
        <v>0.5</v>
      </c>
      <c r="N30" s="46"/>
      <c r="O30" s="44"/>
      <c r="P30" s="44"/>
      <c r="Q30" s="45"/>
      <c r="R30" s="46"/>
      <c r="S30" s="44"/>
      <c r="T30" s="44"/>
      <c r="U30" s="45"/>
      <c r="V30" s="51"/>
      <c r="W30" s="53"/>
      <c r="X30" s="45"/>
      <c r="Y30" s="56">
        <f t="shared" si="5"/>
        <v>62.012</v>
      </c>
      <c r="Z30" s="57">
        <f t="shared" si="3"/>
        <v>223205.9928</v>
      </c>
      <c r="AA30" s="72">
        <f t="shared" si="4"/>
        <v>3599.4</v>
      </c>
      <c r="AB30" s="59"/>
    </row>
    <row r="31" s="3" customFormat="1" ht="21" customHeight="1" spans="1:28">
      <c r="A31" s="24">
        <v>27</v>
      </c>
      <c r="B31" s="27">
        <v>1915178</v>
      </c>
      <c r="C31" s="27">
        <v>1915228</v>
      </c>
      <c r="D31" s="27">
        <f t="shared" si="0"/>
        <v>1915203</v>
      </c>
      <c r="E31" s="28" t="s">
        <v>28</v>
      </c>
      <c r="F31" s="29">
        <f t="shared" si="1"/>
        <v>50</v>
      </c>
      <c r="G31" s="81">
        <v>10.5</v>
      </c>
      <c r="H31" s="29">
        <v>8</v>
      </c>
      <c r="I31" s="42">
        <f t="shared" si="2"/>
        <v>42</v>
      </c>
      <c r="J31" s="43" t="s">
        <v>40</v>
      </c>
      <c r="K31" s="44">
        <v>1859000</v>
      </c>
      <c r="L31" s="45">
        <v>7</v>
      </c>
      <c r="M31" s="45">
        <v>0.5</v>
      </c>
      <c r="N31" s="46"/>
      <c r="O31" s="44"/>
      <c r="P31" s="44"/>
      <c r="Q31" s="45"/>
      <c r="R31" s="46"/>
      <c r="S31" s="44"/>
      <c r="T31" s="44"/>
      <c r="U31" s="45"/>
      <c r="V31" s="51"/>
      <c r="W31" s="53"/>
      <c r="X31" s="45"/>
      <c r="Y31" s="56">
        <f t="shared" si="5"/>
        <v>63.703</v>
      </c>
      <c r="Z31" s="57">
        <f t="shared" si="3"/>
        <v>6421.2624</v>
      </c>
      <c r="AA31" s="72">
        <f t="shared" si="4"/>
        <v>100.8</v>
      </c>
      <c r="AB31" s="59"/>
    </row>
    <row r="32" s="3" customFormat="1" ht="21" customHeight="1" spans="1:28">
      <c r="A32" s="24">
        <v>28</v>
      </c>
      <c r="B32" s="27">
        <v>1931161</v>
      </c>
      <c r="C32" s="27">
        <v>1931211</v>
      </c>
      <c r="D32" s="27">
        <f t="shared" si="0"/>
        <v>1931186</v>
      </c>
      <c r="E32" s="28" t="s">
        <v>28</v>
      </c>
      <c r="F32" s="29">
        <f t="shared" si="1"/>
        <v>50</v>
      </c>
      <c r="G32" s="81">
        <v>10.5</v>
      </c>
      <c r="H32" s="29">
        <v>8</v>
      </c>
      <c r="I32" s="42">
        <f t="shared" si="2"/>
        <v>42</v>
      </c>
      <c r="J32" s="43" t="s">
        <v>40</v>
      </c>
      <c r="K32" s="44">
        <v>1859000</v>
      </c>
      <c r="L32" s="45">
        <v>7</v>
      </c>
      <c r="M32" s="45">
        <v>0.5</v>
      </c>
      <c r="N32" s="46"/>
      <c r="O32" s="44"/>
      <c r="P32" s="44"/>
      <c r="Q32" s="45"/>
      <c r="R32" s="46"/>
      <c r="S32" s="44"/>
      <c r="T32" s="44"/>
      <c r="U32" s="45"/>
      <c r="V32" s="51"/>
      <c r="W32" s="53"/>
      <c r="X32" s="45"/>
      <c r="Y32" s="56">
        <f t="shared" si="5"/>
        <v>79.686</v>
      </c>
      <c r="Z32" s="57">
        <f t="shared" si="3"/>
        <v>8032.3488</v>
      </c>
      <c r="AA32" s="72">
        <f t="shared" si="4"/>
        <v>100.8</v>
      </c>
      <c r="AB32" s="59"/>
    </row>
    <row r="33" s="3" customFormat="1" ht="21" customHeight="1" spans="1:28">
      <c r="A33" s="24">
        <v>29</v>
      </c>
      <c r="B33" s="27">
        <v>1931211</v>
      </c>
      <c r="C33" s="27">
        <v>1932551</v>
      </c>
      <c r="D33" s="27">
        <f t="shared" si="0"/>
        <v>1931881</v>
      </c>
      <c r="E33" s="28" t="s">
        <v>28</v>
      </c>
      <c r="F33" s="29">
        <f t="shared" si="1"/>
        <v>1340</v>
      </c>
      <c r="G33" s="81">
        <v>9.01865671641791</v>
      </c>
      <c r="H33" s="29">
        <v>5</v>
      </c>
      <c r="I33" s="42">
        <f t="shared" si="2"/>
        <v>604.25</v>
      </c>
      <c r="J33" s="43" t="s">
        <v>40</v>
      </c>
      <c r="K33" s="44">
        <v>1859000</v>
      </c>
      <c r="L33" s="45">
        <v>7</v>
      </c>
      <c r="M33" s="45">
        <v>0.5</v>
      </c>
      <c r="N33" s="46"/>
      <c r="O33" s="44"/>
      <c r="P33" s="44"/>
      <c r="Q33" s="45"/>
      <c r="R33" s="46"/>
      <c r="S33" s="44"/>
      <c r="T33" s="44"/>
      <c r="U33" s="45"/>
      <c r="V33" s="51"/>
      <c r="W33" s="53"/>
      <c r="X33" s="45"/>
      <c r="Y33" s="56">
        <f t="shared" si="5"/>
        <v>80.381</v>
      </c>
      <c r="Z33" s="57">
        <f t="shared" si="3"/>
        <v>116568.5262</v>
      </c>
      <c r="AA33" s="72">
        <f t="shared" si="4"/>
        <v>1450.2</v>
      </c>
      <c r="AB33" s="59"/>
    </row>
    <row r="34" s="3" customFormat="1" ht="21" customHeight="1" spans="1:28">
      <c r="A34" s="24">
        <v>30</v>
      </c>
      <c r="B34" s="27">
        <v>1932551</v>
      </c>
      <c r="C34" s="27">
        <v>1932601</v>
      </c>
      <c r="D34" s="27">
        <f t="shared" si="0"/>
        <v>1932576</v>
      </c>
      <c r="E34" s="28" t="s">
        <v>28</v>
      </c>
      <c r="F34" s="29">
        <f t="shared" si="1"/>
        <v>50</v>
      </c>
      <c r="G34" s="81">
        <v>10.5</v>
      </c>
      <c r="H34" s="29">
        <v>8</v>
      </c>
      <c r="I34" s="42">
        <f t="shared" si="2"/>
        <v>42</v>
      </c>
      <c r="J34" s="43" t="s">
        <v>40</v>
      </c>
      <c r="K34" s="44">
        <v>1859000</v>
      </c>
      <c r="L34" s="45">
        <v>7</v>
      </c>
      <c r="M34" s="45">
        <v>0.5</v>
      </c>
      <c r="N34" s="46"/>
      <c r="O34" s="44"/>
      <c r="P34" s="44"/>
      <c r="Q34" s="45"/>
      <c r="R34" s="46"/>
      <c r="S34" s="44"/>
      <c r="T34" s="44"/>
      <c r="U34" s="45"/>
      <c r="V34" s="51"/>
      <c r="W34" s="53"/>
      <c r="X34" s="45"/>
      <c r="Y34" s="56">
        <f t="shared" si="5"/>
        <v>81.076</v>
      </c>
      <c r="Z34" s="57">
        <f t="shared" si="3"/>
        <v>8172.4608</v>
      </c>
      <c r="AA34" s="72">
        <f t="shared" si="4"/>
        <v>100.8</v>
      </c>
      <c r="AB34" s="59"/>
    </row>
    <row r="35" s="3" customFormat="1" ht="21" customHeight="1" spans="1:28">
      <c r="A35" s="24">
        <v>31</v>
      </c>
      <c r="B35" s="27">
        <v>1933485</v>
      </c>
      <c r="C35" s="27">
        <v>1933535</v>
      </c>
      <c r="D35" s="27">
        <f t="shared" si="0"/>
        <v>1933510</v>
      </c>
      <c r="E35" s="28" t="s">
        <v>28</v>
      </c>
      <c r="F35" s="29">
        <f t="shared" si="1"/>
        <v>50</v>
      </c>
      <c r="G35" s="81">
        <v>10.5</v>
      </c>
      <c r="H35" s="29">
        <v>8</v>
      </c>
      <c r="I35" s="42">
        <f t="shared" si="2"/>
        <v>42</v>
      </c>
      <c r="J35" s="43" t="s">
        <v>40</v>
      </c>
      <c r="K35" s="44">
        <v>1859000</v>
      </c>
      <c r="L35" s="45">
        <v>7</v>
      </c>
      <c r="M35" s="45">
        <v>0.5</v>
      </c>
      <c r="N35" s="46"/>
      <c r="O35" s="44"/>
      <c r="P35" s="44"/>
      <c r="Q35" s="45"/>
      <c r="R35" s="46"/>
      <c r="S35" s="44"/>
      <c r="T35" s="44"/>
      <c r="U35" s="45"/>
      <c r="V35" s="51"/>
      <c r="W35" s="53"/>
      <c r="X35" s="45"/>
      <c r="Y35" s="56">
        <f t="shared" si="5"/>
        <v>82.01</v>
      </c>
      <c r="Z35" s="57">
        <f t="shared" si="3"/>
        <v>8266.608</v>
      </c>
      <c r="AA35" s="72">
        <f t="shared" si="4"/>
        <v>100.8</v>
      </c>
      <c r="AB35" s="59"/>
    </row>
    <row r="36" s="3" customFormat="1" ht="21" customHeight="1" spans="1:28">
      <c r="A36" s="24">
        <v>32</v>
      </c>
      <c r="B36" s="27">
        <v>1933535</v>
      </c>
      <c r="C36" s="27">
        <v>1934039</v>
      </c>
      <c r="D36" s="27">
        <f t="shared" si="0"/>
        <v>1933787</v>
      </c>
      <c r="E36" s="28" t="s">
        <v>28</v>
      </c>
      <c r="F36" s="29">
        <f t="shared" si="1"/>
        <v>504</v>
      </c>
      <c r="G36" s="81">
        <v>8.98809523809524</v>
      </c>
      <c r="H36" s="29">
        <v>5</v>
      </c>
      <c r="I36" s="42">
        <f t="shared" si="2"/>
        <v>226.5</v>
      </c>
      <c r="J36" s="43" t="s">
        <v>40</v>
      </c>
      <c r="K36" s="44">
        <v>1859000</v>
      </c>
      <c r="L36" s="45">
        <v>7</v>
      </c>
      <c r="M36" s="45">
        <v>0.5</v>
      </c>
      <c r="N36" s="46"/>
      <c r="O36" s="44"/>
      <c r="P36" s="44"/>
      <c r="Q36" s="45"/>
      <c r="R36" s="46"/>
      <c r="S36" s="44"/>
      <c r="T36" s="44"/>
      <c r="U36" s="45"/>
      <c r="V36" s="51"/>
      <c r="W36" s="53"/>
      <c r="X36" s="45"/>
      <c r="Y36" s="56">
        <f t="shared" si="5"/>
        <v>82.287</v>
      </c>
      <c r="Z36" s="57">
        <f t="shared" si="3"/>
        <v>44731.2132</v>
      </c>
      <c r="AA36" s="72">
        <f t="shared" si="4"/>
        <v>543.6</v>
      </c>
      <c r="AB36" s="59"/>
    </row>
    <row r="37" s="3" customFormat="1" ht="21" customHeight="1" spans="1:28">
      <c r="A37" s="24">
        <v>33</v>
      </c>
      <c r="B37" s="27">
        <v>1934039</v>
      </c>
      <c r="C37" s="27">
        <v>1934089</v>
      </c>
      <c r="D37" s="27">
        <f t="shared" si="0"/>
        <v>1934064</v>
      </c>
      <c r="E37" s="28" t="s">
        <v>28</v>
      </c>
      <c r="F37" s="29">
        <f t="shared" si="1"/>
        <v>50</v>
      </c>
      <c r="G37" s="81">
        <v>10.5</v>
      </c>
      <c r="H37" s="29">
        <v>8</v>
      </c>
      <c r="I37" s="42">
        <f t="shared" si="2"/>
        <v>42</v>
      </c>
      <c r="J37" s="43" t="s">
        <v>40</v>
      </c>
      <c r="K37" s="44">
        <v>1859000</v>
      </c>
      <c r="L37" s="45">
        <v>7</v>
      </c>
      <c r="M37" s="45">
        <v>0.5</v>
      </c>
      <c r="N37" s="46"/>
      <c r="O37" s="44"/>
      <c r="P37" s="44"/>
      <c r="Q37" s="45"/>
      <c r="R37" s="46"/>
      <c r="S37" s="44"/>
      <c r="T37" s="44"/>
      <c r="U37" s="45"/>
      <c r="V37" s="51"/>
      <c r="W37" s="53"/>
      <c r="X37" s="45"/>
      <c r="Y37" s="56">
        <f t="shared" si="5"/>
        <v>82.564</v>
      </c>
      <c r="Z37" s="57">
        <f t="shared" si="3"/>
        <v>8322.4512</v>
      </c>
      <c r="AA37" s="72">
        <f t="shared" si="4"/>
        <v>100.8</v>
      </c>
      <c r="AB37" s="59"/>
    </row>
    <row r="38" s="3" customFormat="1" ht="21" customHeight="1" spans="1:28">
      <c r="A38" s="24">
        <v>34</v>
      </c>
      <c r="B38" s="27">
        <v>1938045</v>
      </c>
      <c r="C38" s="27">
        <v>1938095</v>
      </c>
      <c r="D38" s="27">
        <f t="shared" si="0"/>
        <v>1938070</v>
      </c>
      <c r="E38" s="28" t="s">
        <v>28</v>
      </c>
      <c r="F38" s="29">
        <f t="shared" si="1"/>
        <v>50</v>
      </c>
      <c r="G38" s="81">
        <v>10.5</v>
      </c>
      <c r="H38" s="29">
        <v>8</v>
      </c>
      <c r="I38" s="42">
        <f t="shared" si="2"/>
        <v>42</v>
      </c>
      <c r="J38" s="43" t="s">
        <v>40</v>
      </c>
      <c r="K38" s="44">
        <v>1859000</v>
      </c>
      <c r="L38" s="45">
        <v>7</v>
      </c>
      <c r="M38" s="45">
        <v>0.5</v>
      </c>
      <c r="N38" s="46"/>
      <c r="O38" s="44"/>
      <c r="P38" s="44"/>
      <c r="Q38" s="45"/>
      <c r="R38" s="46"/>
      <c r="S38" s="44"/>
      <c r="T38" s="44"/>
      <c r="U38" s="45"/>
      <c r="V38" s="51"/>
      <c r="W38" s="53"/>
      <c r="X38" s="45"/>
      <c r="Y38" s="56">
        <f t="shared" si="5"/>
        <v>86.57</v>
      </c>
      <c r="Z38" s="57">
        <f t="shared" si="3"/>
        <v>8726.256</v>
      </c>
      <c r="AA38" s="72">
        <f t="shared" si="4"/>
        <v>100.8</v>
      </c>
      <c r="AB38" s="59"/>
    </row>
    <row r="39" s="3" customFormat="1" ht="21" customHeight="1" spans="1:28">
      <c r="A39" s="24">
        <v>35</v>
      </c>
      <c r="B39" s="27">
        <v>1938095</v>
      </c>
      <c r="C39" s="27">
        <v>1938649</v>
      </c>
      <c r="D39" s="27">
        <f t="shared" si="0"/>
        <v>1938372</v>
      </c>
      <c r="E39" s="28" t="s">
        <v>28</v>
      </c>
      <c r="F39" s="29">
        <f t="shared" si="1"/>
        <v>554</v>
      </c>
      <c r="G39" s="81">
        <v>8.96660649819495</v>
      </c>
      <c r="H39" s="29">
        <v>5</v>
      </c>
      <c r="I39" s="42">
        <f t="shared" si="2"/>
        <v>248.375</v>
      </c>
      <c r="J39" s="43" t="s">
        <v>40</v>
      </c>
      <c r="K39" s="44">
        <v>1859000</v>
      </c>
      <c r="L39" s="45">
        <v>7</v>
      </c>
      <c r="M39" s="45">
        <v>0.5</v>
      </c>
      <c r="N39" s="46"/>
      <c r="O39" s="44"/>
      <c r="P39" s="44"/>
      <c r="Q39" s="45"/>
      <c r="R39" s="46"/>
      <c r="S39" s="44"/>
      <c r="T39" s="44"/>
      <c r="U39" s="45"/>
      <c r="V39" s="51"/>
      <c r="W39" s="53"/>
      <c r="X39" s="45"/>
      <c r="Y39" s="56">
        <f t="shared" si="5"/>
        <v>86.872</v>
      </c>
      <c r="Z39" s="57">
        <f t="shared" si="3"/>
        <v>51784.3992</v>
      </c>
      <c r="AA39" s="72">
        <f t="shared" si="4"/>
        <v>596.1</v>
      </c>
      <c r="AB39" s="59"/>
    </row>
    <row r="40" s="3" customFormat="1" ht="21" customHeight="1" spans="1:28">
      <c r="A40" s="24">
        <v>36</v>
      </c>
      <c r="B40" s="27">
        <v>1938649</v>
      </c>
      <c r="C40" s="27">
        <v>1938699</v>
      </c>
      <c r="D40" s="27">
        <f t="shared" si="0"/>
        <v>1938674</v>
      </c>
      <c r="E40" s="28" t="s">
        <v>28</v>
      </c>
      <c r="F40" s="29">
        <f t="shared" si="1"/>
        <v>50</v>
      </c>
      <c r="G40" s="81">
        <v>10.5</v>
      </c>
      <c r="H40" s="29">
        <v>8</v>
      </c>
      <c r="I40" s="42">
        <f t="shared" si="2"/>
        <v>42</v>
      </c>
      <c r="J40" s="43" t="s">
        <v>40</v>
      </c>
      <c r="K40" s="44">
        <v>1859000</v>
      </c>
      <c r="L40" s="45">
        <v>7</v>
      </c>
      <c r="M40" s="45">
        <v>0.5</v>
      </c>
      <c r="N40" s="46"/>
      <c r="O40" s="44"/>
      <c r="P40" s="44"/>
      <c r="Q40" s="45"/>
      <c r="R40" s="46"/>
      <c r="S40" s="44"/>
      <c r="T40" s="44"/>
      <c r="U40" s="45"/>
      <c r="V40" s="51"/>
      <c r="W40" s="53"/>
      <c r="X40" s="45"/>
      <c r="Y40" s="56">
        <f t="shared" si="5"/>
        <v>87.174</v>
      </c>
      <c r="Z40" s="57">
        <f t="shared" si="3"/>
        <v>8787.1392</v>
      </c>
      <c r="AA40" s="72">
        <f t="shared" si="4"/>
        <v>100.8</v>
      </c>
      <c r="AB40" s="59"/>
    </row>
    <row r="41" s="3" customFormat="1" ht="21" customHeight="1" spans="1:28">
      <c r="A41" s="24">
        <v>37</v>
      </c>
      <c r="B41" s="27">
        <v>1950565</v>
      </c>
      <c r="C41" s="27">
        <v>1950615</v>
      </c>
      <c r="D41" s="27">
        <f t="shared" si="0"/>
        <v>1950590</v>
      </c>
      <c r="E41" s="28" t="s">
        <v>28</v>
      </c>
      <c r="F41" s="29">
        <f t="shared" si="1"/>
        <v>50</v>
      </c>
      <c r="G41" s="81">
        <v>10.5</v>
      </c>
      <c r="H41" s="29">
        <v>8</v>
      </c>
      <c r="I41" s="42">
        <f t="shared" si="2"/>
        <v>42</v>
      </c>
      <c r="J41" s="43" t="s">
        <v>40</v>
      </c>
      <c r="K41" s="44">
        <v>1859000</v>
      </c>
      <c r="L41" s="45">
        <v>7</v>
      </c>
      <c r="M41" s="45">
        <v>0.5</v>
      </c>
      <c r="N41" s="46"/>
      <c r="O41" s="44"/>
      <c r="P41" s="44"/>
      <c r="Q41" s="45"/>
      <c r="R41" s="46"/>
      <c r="S41" s="44"/>
      <c r="T41" s="44"/>
      <c r="U41" s="45"/>
      <c r="V41" s="51"/>
      <c r="W41" s="53"/>
      <c r="X41" s="45"/>
      <c r="Y41" s="56">
        <f t="shared" si="5"/>
        <v>99.09</v>
      </c>
      <c r="Z41" s="57">
        <f t="shared" si="3"/>
        <v>9988.272</v>
      </c>
      <c r="AA41" s="72">
        <f t="shared" si="4"/>
        <v>100.8</v>
      </c>
      <c r="AB41" s="59"/>
    </row>
    <row r="42" s="3" customFormat="1" ht="21" customHeight="1" spans="1:28">
      <c r="A42" s="24">
        <v>38</v>
      </c>
      <c r="B42" s="27">
        <v>1950615</v>
      </c>
      <c r="C42" s="27">
        <v>1952185</v>
      </c>
      <c r="D42" s="27">
        <f t="shared" si="0"/>
        <v>1951400</v>
      </c>
      <c r="E42" s="28" t="s">
        <v>28</v>
      </c>
      <c r="F42" s="29">
        <f t="shared" si="1"/>
        <v>1570</v>
      </c>
      <c r="G42" s="81">
        <v>8.97929936305733</v>
      </c>
      <c r="H42" s="29">
        <v>5</v>
      </c>
      <c r="I42" s="42">
        <f t="shared" si="2"/>
        <v>704.875</v>
      </c>
      <c r="J42" s="43" t="s">
        <v>40</v>
      </c>
      <c r="K42" s="44">
        <v>1859000</v>
      </c>
      <c r="L42" s="45">
        <v>7</v>
      </c>
      <c r="M42" s="45">
        <v>0.5</v>
      </c>
      <c r="N42" s="46"/>
      <c r="O42" s="44"/>
      <c r="P42" s="44"/>
      <c r="Q42" s="45"/>
      <c r="R42" s="46"/>
      <c r="S42" s="44"/>
      <c r="T42" s="44"/>
      <c r="U42" s="45"/>
      <c r="V42" s="51"/>
      <c r="W42" s="53"/>
      <c r="X42" s="45"/>
      <c r="Y42" s="56">
        <f t="shared" si="5"/>
        <v>99.9</v>
      </c>
      <c r="Z42" s="57">
        <f t="shared" si="3"/>
        <v>169000.83</v>
      </c>
      <c r="AA42" s="72">
        <f t="shared" si="4"/>
        <v>1691.7</v>
      </c>
      <c r="AB42" s="59"/>
    </row>
    <row r="43" s="3" customFormat="1" ht="21" customHeight="1" spans="1:28">
      <c r="A43" s="24">
        <v>39</v>
      </c>
      <c r="B43" s="27">
        <v>1952185</v>
      </c>
      <c r="C43" s="27">
        <v>1952235</v>
      </c>
      <c r="D43" s="27">
        <f t="shared" si="0"/>
        <v>1952210</v>
      </c>
      <c r="E43" s="28" t="s">
        <v>28</v>
      </c>
      <c r="F43" s="29">
        <f t="shared" si="1"/>
        <v>50</v>
      </c>
      <c r="G43" s="81">
        <v>10.5</v>
      </c>
      <c r="H43" s="29">
        <v>8</v>
      </c>
      <c r="I43" s="42">
        <f t="shared" si="2"/>
        <v>42</v>
      </c>
      <c r="J43" s="43" t="s">
        <v>40</v>
      </c>
      <c r="K43" s="44">
        <v>1859000</v>
      </c>
      <c r="L43" s="45">
        <v>7</v>
      </c>
      <c r="M43" s="45">
        <v>0.5</v>
      </c>
      <c r="N43" s="46"/>
      <c r="O43" s="44"/>
      <c r="P43" s="44"/>
      <c r="Q43" s="45"/>
      <c r="R43" s="46"/>
      <c r="S43" s="44"/>
      <c r="T43" s="44"/>
      <c r="U43" s="45"/>
      <c r="V43" s="51"/>
      <c r="W43" s="53"/>
      <c r="X43" s="45"/>
      <c r="Y43" s="56">
        <f t="shared" si="5"/>
        <v>100.71</v>
      </c>
      <c r="Z43" s="57">
        <f t="shared" si="3"/>
        <v>10151.568</v>
      </c>
      <c r="AA43" s="72">
        <f t="shared" si="4"/>
        <v>100.8</v>
      </c>
      <c r="AB43" s="59"/>
    </row>
    <row r="44" s="3" customFormat="1" ht="21" customHeight="1" spans="1:28">
      <c r="A44" s="24">
        <v>40</v>
      </c>
      <c r="B44" s="27">
        <v>1961100</v>
      </c>
      <c r="C44" s="27">
        <v>1961150</v>
      </c>
      <c r="D44" s="27">
        <f t="shared" si="0"/>
        <v>1961125</v>
      </c>
      <c r="E44" s="28" t="s">
        <v>28</v>
      </c>
      <c r="F44" s="29">
        <f t="shared" si="1"/>
        <v>50</v>
      </c>
      <c r="G44" s="81">
        <v>10.5</v>
      </c>
      <c r="H44" s="29">
        <v>8</v>
      </c>
      <c r="I44" s="42">
        <f t="shared" si="2"/>
        <v>42</v>
      </c>
      <c r="J44" s="43" t="s">
        <v>40</v>
      </c>
      <c r="K44" s="44">
        <v>1859000</v>
      </c>
      <c r="L44" s="45">
        <v>7</v>
      </c>
      <c r="M44" s="45">
        <v>0.5</v>
      </c>
      <c r="N44" s="46"/>
      <c r="O44" s="44"/>
      <c r="P44" s="44"/>
      <c r="Q44" s="45"/>
      <c r="R44" s="46"/>
      <c r="S44" s="44"/>
      <c r="T44" s="44"/>
      <c r="U44" s="45"/>
      <c r="V44" s="51"/>
      <c r="W44" s="53"/>
      <c r="X44" s="45"/>
      <c r="Y44" s="56">
        <f t="shared" si="5"/>
        <v>109.625</v>
      </c>
      <c r="Z44" s="57">
        <f t="shared" si="3"/>
        <v>11050.2</v>
      </c>
      <c r="AA44" s="72">
        <f t="shared" si="4"/>
        <v>100.8</v>
      </c>
      <c r="AB44" s="59"/>
    </row>
    <row r="45" s="3" customFormat="1" ht="21" customHeight="1" spans="1:28">
      <c r="A45" s="24">
        <v>41</v>
      </c>
      <c r="B45" s="27">
        <v>1961150</v>
      </c>
      <c r="C45" s="27">
        <v>1962240</v>
      </c>
      <c r="D45" s="27">
        <f t="shared" si="0"/>
        <v>1961695</v>
      </c>
      <c r="E45" s="28" t="s">
        <v>28</v>
      </c>
      <c r="F45" s="29">
        <f t="shared" si="1"/>
        <v>1090</v>
      </c>
      <c r="G45" s="81">
        <v>8.97018348623853</v>
      </c>
      <c r="H45" s="29">
        <v>5</v>
      </c>
      <c r="I45" s="42">
        <f t="shared" si="2"/>
        <v>488.875</v>
      </c>
      <c r="J45" s="43" t="s">
        <v>40</v>
      </c>
      <c r="K45" s="44">
        <v>1859000</v>
      </c>
      <c r="L45" s="45">
        <v>7</v>
      </c>
      <c r="M45" s="45">
        <v>0.5</v>
      </c>
      <c r="N45" s="46"/>
      <c r="O45" s="44"/>
      <c r="P45" s="44"/>
      <c r="Q45" s="45"/>
      <c r="R45" s="46"/>
      <c r="S45" s="44"/>
      <c r="T45" s="44"/>
      <c r="U45" s="45"/>
      <c r="V45" s="51"/>
      <c r="W45" s="53"/>
      <c r="X45" s="45"/>
      <c r="Y45" s="56">
        <f t="shared" si="5"/>
        <v>110.195</v>
      </c>
      <c r="Z45" s="57">
        <f t="shared" si="3"/>
        <v>129291.7935</v>
      </c>
      <c r="AA45" s="72">
        <f t="shared" si="4"/>
        <v>1173.3</v>
      </c>
      <c r="AB45" s="59"/>
    </row>
    <row r="46" s="3" customFormat="1" ht="21" customHeight="1" spans="1:28">
      <c r="A46" s="24">
        <v>42</v>
      </c>
      <c r="B46" s="27">
        <v>1962240</v>
      </c>
      <c r="C46" s="27">
        <v>1962290</v>
      </c>
      <c r="D46" s="27">
        <f t="shared" si="0"/>
        <v>1962265</v>
      </c>
      <c r="E46" s="28" t="s">
        <v>28</v>
      </c>
      <c r="F46" s="29">
        <f t="shared" si="1"/>
        <v>50</v>
      </c>
      <c r="G46" s="81">
        <v>10.5</v>
      </c>
      <c r="H46" s="29">
        <v>8</v>
      </c>
      <c r="I46" s="42">
        <f t="shared" si="2"/>
        <v>42</v>
      </c>
      <c r="J46" s="43" t="s">
        <v>40</v>
      </c>
      <c r="K46" s="44">
        <v>1859000</v>
      </c>
      <c r="L46" s="45">
        <v>7</v>
      </c>
      <c r="M46" s="45">
        <v>0.5</v>
      </c>
      <c r="N46" s="46"/>
      <c r="O46" s="44"/>
      <c r="P46" s="44"/>
      <c r="Q46" s="45"/>
      <c r="R46" s="46"/>
      <c r="S46" s="44"/>
      <c r="T46" s="44"/>
      <c r="U46" s="45"/>
      <c r="V46" s="51"/>
      <c r="W46" s="53"/>
      <c r="X46" s="45"/>
      <c r="Y46" s="56">
        <f t="shared" si="5"/>
        <v>110.765</v>
      </c>
      <c r="Z46" s="57">
        <f t="shared" si="3"/>
        <v>11165.112</v>
      </c>
      <c r="AA46" s="72">
        <f t="shared" si="4"/>
        <v>100.8</v>
      </c>
      <c r="AB46" s="59"/>
    </row>
    <row r="47" s="3" customFormat="1" ht="21" customHeight="1" spans="1:28">
      <c r="A47" s="24">
        <v>43</v>
      </c>
      <c r="B47" s="82">
        <v>1962285</v>
      </c>
      <c r="C47" s="82">
        <v>1962235</v>
      </c>
      <c r="D47" s="82">
        <f t="shared" si="0"/>
        <v>1962260</v>
      </c>
      <c r="E47" s="28" t="s">
        <v>28</v>
      </c>
      <c r="F47" s="29">
        <f t="shared" si="1"/>
        <v>50</v>
      </c>
      <c r="G47" s="81">
        <v>10.5</v>
      </c>
      <c r="H47" s="29">
        <v>8</v>
      </c>
      <c r="I47" s="42">
        <f t="shared" si="2"/>
        <v>42</v>
      </c>
      <c r="J47" s="43" t="s">
        <v>40</v>
      </c>
      <c r="K47" s="44">
        <v>1859000</v>
      </c>
      <c r="L47" s="45">
        <v>7</v>
      </c>
      <c r="M47" s="45">
        <v>0.5</v>
      </c>
      <c r="N47" s="46"/>
      <c r="O47" s="44"/>
      <c r="P47" s="44"/>
      <c r="Q47" s="45"/>
      <c r="R47" s="46"/>
      <c r="S47" s="44"/>
      <c r="T47" s="44"/>
      <c r="U47" s="45"/>
      <c r="V47" s="51" t="s">
        <v>38</v>
      </c>
      <c r="W47" s="53">
        <v>1967000</v>
      </c>
      <c r="X47" s="45">
        <v>1</v>
      </c>
      <c r="Y47" s="56">
        <f>ABS(W47-K47+W47-D47)/1000+L47+M47+Q47+U47+X47</f>
        <v>121.24</v>
      </c>
      <c r="Z47" s="57">
        <f t="shared" si="3"/>
        <v>12220.992</v>
      </c>
      <c r="AA47" s="72">
        <f t="shared" si="4"/>
        <v>100.8</v>
      </c>
      <c r="AB47" s="59"/>
    </row>
    <row r="48" s="3" customFormat="1" ht="21" customHeight="1" spans="1:28">
      <c r="A48" s="24">
        <v>44</v>
      </c>
      <c r="B48" s="82">
        <v>1962235</v>
      </c>
      <c r="C48" s="82">
        <v>1961115</v>
      </c>
      <c r="D48" s="82">
        <f t="shared" si="0"/>
        <v>1961675</v>
      </c>
      <c r="E48" s="28" t="s">
        <v>28</v>
      </c>
      <c r="F48" s="29">
        <f t="shared" si="1"/>
        <v>1120</v>
      </c>
      <c r="G48" s="81">
        <v>8.96428571428571</v>
      </c>
      <c r="H48" s="29">
        <v>5</v>
      </c>
      <c r="I48" s="42">
        <f t="shared" si="2"/>
        <v>502</v>
      </c>
      <c r="J48" s="43" t="s">
        <v>40</v>
      </c>
      <c r="K48" s="44">
        <v>1859000</v>
      </c>
      <c r="L48" s="45">
        <v>7</v>
      </c>
      <c r="M48" s="45">
        <v>0.5</v>
      </c>
      <c r="N48" s="46"/>
      <c r="O48" s="44"/>
      <c r="P48" s="44"/>
      <c r="Q48" s="45"/>
      <c r="R48" s="46"/>
      <c r="S48" s="44"/>
      <c r="T48" s="44"/>
      <c r="U48" s="45"/>
      <c r="V48" s="51" t="s">
        <v>38</v>
      </c>
      <c r="W48" s="53">
        <v>1967000</v>
      </c>
      <c r="X48" s="45">
        <v>1</v>
      </c>
      <c r="Y48" s="56">
        <f>ABS(W48-K48+W48-D48)/1000+L48+M48+Q48+U48+X48</f>
        <v>121.825</v>
      </c>
      <c r="Z48" s="57">
        <f t="shared" si="3"/>
        <v>146774.76</v>
      </c>
      <c r="AA48" s="72">
        <f t="shared" si="4"/>
        <v>1204.8</v>
      </c>
      <c r="AB48" s="59"/>
    </row>
    <row r="49" s="3" customFormat="1" ht="21" customHeight="1" spans="1:28">
      <c r="A49" s="24">
        <v>45</v>
      </c>
      <c r="B49" s="82">
        <v>1961115</v>
      </c>
      <c r="C49" s="82">
        <v>1961065</v>
      </c>
      <c r="D49" s="82">
        <f t="shared" si="0"/>
        <v>1961090</v>
      </c>
      <c r="E49" s="28" t="s">
        <v>28</v>
      </c>
      <c r="F49" s="29">
        <f t="shared" si="1"/>
        <v>50</v>
      </c>
      <c r="G49" s="81">
        <v>10.5</v>
      </c>
      <c r="H49" s="29">
        <v>8</v>
      </c>
      <c r="I49" s="42">
        <f t="shared" si="2"/>
        <v>42</v>
      </c>
      <c r="J49" s="43" t="s">
        <v>40</v>
      </c>
      <c r="K49" s="44">
        <v>1859000</v>
      </c>
      <c r="L49" s="45">
        <v>7</v>
      </c>
      <c r="M49" s="45">
        <v>0.5</v>
      </c>
      <c r="N49" s="46"/>
      <c r="O49" s="44"/>
      <c r="P49" s="44"/>
      <c r="Q49" s="45"/>
      <c r="R49" s="46"/>
      <c r="S49" s="44"/>
      <c r="T49" s="44"/>
      <c r="U49" s="45"/>
      <c r="V49" s="51" t="s">
        <v>38</v>
      </c>
      <c r="W49" s="53">
        <v>1967000</v>
      </c>
      <c r="X49" s="45">
        <v>1</v>
      </c>
      <c r="Y49" s="56">
        <f t="shared" ref="Y49:Y88" si="6">ABS(W49-K49+W49-D49)/1000+L49+M49+Q49+U49+X49</f>
        <v>122.41</v>
      </c>
      <c r="Z49" s="57">
        <f t="shared" si="3"/>
        <v>12338.928</v>
      </c>
      <c r="AA49" s="72">
        <f t="shared" si="4"/>
        <v>100.8</v>
      </c>
      <c r="AB49" s="59"/>
    </row>
    <row r="50" s="3" customFormat="1" ht="21" customHeight="1" spans="1:28">
      <c r="A50" s="24">
        <v>46</v>
      </c>
      <c r="B50" s="82">
        <v>1952310</v>
      </c>
      <c r="C50" s="82">
        <v>1952260</v>
      </c>
      <c r="D50" s="82">
        <f t="shared" si="0"/>
        <v>1952285</v>
      </c>
      <c r="E50" s="28" t="s">
        <v>28</v>
      </c>
      <c r="F50" s="29">
        <f t="shared" si="1"/>
        <v>50</v>
      </c>
      <c r="G50" s="81">
        <v>10.5</v>
      </c>
      <c r="H50" s="29">
        <v>8</v>
      </c>
      <c r="I50" s="42">
        <f t="shared" si="2"/>
        <v>42</v>
      </c>
      <c r="J50" s="43" t="s">
        <v>40</v>
      </c>
      <c r="K50" s="44">
        <v>1859000</v>
      </c>
      <c r="L50" s="45">
        <v>7</v>
      </c>
      <c r="M50" s="45">
        <v>0.5</v>
      </c>
      <c r="N50" s="46"/>
      <c r="O50" s="44"/>
      <c r="P50" s="44"/>
      <c r="Q50" s="45"/>
      <c r="R50" s="46"/>
      <c r="S50" s="44"/>
      <c r="T50" s="44"/>
      <c r="U50" s="45"/>
      <c r="V50" s="51" t="s">
        <v>39</v>
      </c>
      <c r="W50" s="53">
        <v>1953000</v>
      </c>
      <c r="X50" s="45">
        <v>1</v>
      </c>
      <c r="Y50" s="56">
        <f t="shared" si="6"/>
        <v>103.215</v>
      </c>
      <c r="Z50" s="57">
        <f t="shared" si="3"/>
        <v>10404.072</v>
      </c>
      <c r="AA50" s="72">
        <f t="shared" si="4"/>
        <v>100.8</v>
      </c>
      <c r="AB50" s="59"/>
    </row>
    <row r="51" s="3" customFormat="1" ht="21" customHeight="1" spans="1:28">
      <c r="A51" s="24">
        <v>47</v>
      </c>
      <c r="B51" s="82">
        <v>1952260</v>
      </c>
      <c r="C51" s="82">
        <v>1950630</v>
      </c>
      <c r="D51" s="82">
        <f t="shared" si="0"/>
        <v>1951445</v>
      </c>
      <c r="E51" s="28" t="s">
        <v>28</v>
      </c>
      <c r="F51" s="29">
        <f t="shared" si="1"/>
        <v>1630</v>
      </c>
      <c r="G51" s="81">
        <v>8.97085889570552</v>
      </c>
      <c r="H51" s="29">
        <v>5</v>
      </c>
      <c r="I51" s="42">
        <f t="shared" si="2"/>
        <v>731.125</v>
      </c>
      <c r="J51" s="43" t="s">
        <v>40</v>
      </c>
      <c r="K51" s="44">
        <v>1859000</v>
      </c>
      <c r="L51" s="45">
        <v>7</v>
      </c>
      <c r="M51" s="45">
        <v>0.5</v>
      </c>
      <c r="N51" s="46"/>
      <c r="O51" s="44"/>
      <c r="P51" s="44"/>
      <c r="Q51" s="45"/>
      <c r="R51" s="46"/>
      <c r="S51" s="44"/>
      <c r="T51" s="44"/>
      <c r="U51" s="45"/>
      <c r="V51" s="51" t="s">
        <v>39</v>
      </c>
      <c r="W51" s="53">
        <v>1953000</v>
      </c>
      <c r="X51" s="45">
        <v>1</v>
      </c>
      <c r="Y51" s="56">
        <f t="shared" si="6"/>
        <v>104.055</v>
      </c>
      <c r="Z51" s="57">
        <f t="shared" si="3"/>
        <v>182585.3085</v>
      </c>
      <c r="AA51" s="72">
        <f t="shared" si="4"/>
        <v>1754.7</v>
      </c>
      <c r="AB51" s="59"/>
    </row>
    <row r="52" s="3" customFormat="1" ht="21" customHeight="1" spans="1:28">
      <c r="A52" s="24">
        <v>48</v>
      </c>
      <c r="B52" s="82">
        <v>1950630</v>
      </c>
      <c r="C52" s="82">
        <v>1950580</v>
      </c>
      <c r="D52" s="82">
        <f t="shared" si="0"/>
        <v>1950605</v>
      </c>
      <c r="E52" s="28" t="s">
        <v>28</v>
      </c>
      <c r="F52" s="29">
        <f t="shared" si="1"/>
        <v>50</v>
      </c>
      <c r="G52" s="81">
        <v>10.5</v>
      </c>
      <c r="H52" s="29">
        <v>8</v>
      </c>
      <c r="I52" s="42">
        <f t="shared" si="2"/>
        <v>42</v>
      </c>
      <c r="J52" s="43" t="s">
        <v>40</v>
      </c>
      <c r="K52" s="44">
        <v>1859000</v>
      </c>
      <c r="L52" s="45">
        <v>7</v>
      </c>
      <c r="M52" s="45">
        <v>0.5</v>
      </c>
      <c r="N52" s="46"/>
      <c r="O52" s="44"/>
      <c r="P52" s="44"/>
      <c r="Q52" s="45"/>
      <c r="R52" s="46"/>
      <c r="S52" s="44"/>
      <c r="T52" s="44"/>
      <c r="U52" s="45"/>
      <c r="V52" s="51" t="s">
        <v>39</v>
      </c>
      <c r="W52" s="53">
        <v>1953000</v>
      </c>
      <c r="X52" s="45">
        <v>1</v>
      </c>
      <c r="Y52" s="56">
        <f t="shared" si="6"/>
        <v>104.895</v>
      </c>
      <c r="Z52" s="57">
        <f t="shared" si="3"/>
        <v>10573.416</v>
      </c>
      <c r="AA52" s="72">
        <f t="shared" si="4"/>
        <v>100.8</v>
      </c>
      <c r="AB52" s="59"/>
    </row>
    <row r="53" s="3" customFormat="1" ht="21" customHeight="1" spans="1:28">
      <c r="A53" s="24">
        <v>49</v>
      </c>
      <c r="B53" s="82">
        <v>1938754</v>
      </c>
      <c r="C53" s="82">
        <v>1938704</v>
      </c>
      <c r="D53" s="82">
        <f t="shared" si="0"/>
        <v>1938729</v>
      </c>
      <c r="E53" s="28" t="s">
        <v>28</v>
      </c>
      <c r="F53" s="29">
        <f t="shared" si="1"/>
        <v>50</v>
      </c>
      <c r="G53" s="81">
        <v>10.5</v>
      </c>
      <c r="H53" s="29">
        <v>8</v>
      </c>
      <c r="I53" s="42">
        <f t="shared" si="2"/>
        <v>42</v>
      </c>
      <c r="J53" s="43" t="s">
        <v>40</v>
      </c>
      <c r="K53" s="44">
        <v>1859000</v>
      </c>
      <c r="L53" s="45">
        <v>7</v>
      </c>
      <c r="M53" s="45">
        <v>0.5</v>
      </c>
      <c r="N53" s="46"/>
      <c r="O53" s="44"/>
      <c r="P53" s="44"/>
      <c r="Q53" s="45"/>
      <c r="R53" s="46"/>
      <c r="S53" s="44"/>
      <c r="T53" s="44"/>
      <c r="U53" s="45"/>
      <c r="V53" s="51" t="s">
        <v>39</v>
      </c>
      <c r="W53" s="53">
        <v>1953000</v>
      </c>
      <c r="X53" s="45">
        <v>1</v>
      </c>
      <c r="Y53" s="56">
        <f t="shared" si="6"/>
        <v>116.771</v>
      </c>
      <c r="Z53" s="57">
        <f t="shared" si="3"/>
        <v>11770.5168</v>
      </c>
      <c r="AA53" s="72">
        <f t="shared" si="4"/>
        <v>100.8</v>
      </c>
      <c r="AB53" s="59"/>
    </row>
    <row r="54" s="3" customFormat="1" ht="21" customHeight="1" spans="1:28">
      <c r="A54" s="24">
        <v>50</v>
      </c>
      <c r="B54" s="82">
        <v>1938704</v>
      </c>
      <c r="C54" s="82">
        <v>1938100</v>
      </c>
      <c r="D54" s="82">
        <f t="shared" si="0"/>
        <v>1938402</v>
      </c>
      <c r="E54" s="28" t="s">
        <v>28</v>
      </c>
      <c r="F54" s="29">
        <f t="shared" si="1"/>
        <v>604</v>
      </c>
      <c r="G54" s="81">
        <v>8.94867549668874</v>
      </c>
      <c r="H54" s="29">
        <v>5</v>
      </c>
      <c r="I54" s="42">
        <f t="shared" si="2"/>
        <v>270.25</v>
      </c>
      <c r="J54" s="43" t="s">
        <v>40</v>
      </c>
      <c r="K54" s="44">
        <v>1859000</v>
      </c>
      <c r="L54" s="45">
        <v>7</v>
      </c>
      <c r="M54" s="45">
        <v>0.5</v>
      </c>
      <c r="N54" s="46"/>
      <c r="O54" s="44"/>
      <c r="P54" s="44"/>
      <c r="Q54" s="45"/>
      <c r="R54" s="46"/>
      <c r="S54" s="44"/>
      <c r="T54" s="44"/>
      <c r="U54" s="45"/>
      <c r="V54" s="51" t="s">
        <v>39</v>
      </c>
      <c r="W54" s="53">
        <v>1953000</v>
      </c>
      <c r="X54" s="45">
        <v>1</v>
      </c>
      <c r="Y54" s="56">
        <f t="shared" si="6"/>
        <v>117.098</v>
      </c>
      <c r="Z54" s="57">
        <f t="shared" si="3"/>
        <v>75949.7628</v>
      </c>
      <c r="AA54" s="72">
        <f t="shared" si="4"/>
        <v>648.6</v>
      </c>
      <c r="AB54" s="59"/>
    </row>
    <row r="55" s="3" customFormat="1" ht="21" customHeight="1" spans="1:28">
      <c r="A55" s="24">
        <v>51</v>
      </c>
      <c r="B55" s="82">
        <v>1938100</v>
      </c>
      <c r="C55" s="82">
        <v>1938050</v>
      </c>
      <c r="D55" s="82">
        <f t="shared" si="0"/>
        <v>1938075</v>
      </c>
      <c r="E55" s="28" t="s">
        <v>28</v>
      </c>
      <c r="F55" s="29">
        <f t="shared" si="1"/>
        <v>50</v>
      </c>
      <c r="G55" s="81">
        <v>10.5</v>
      </c>
      <c r="H55" s="29">
        <v>8</v>
      </c>
      <c r="I55" s="42">
        <f t="shared" si="2"/>
        <v>42</v>
      </c>
      <c r="J55" s="43" t="s">
        <v>40</v>
      </c>
      <c r="K55" s="44">
        <v>1859000</v>
      </c>
      <c r="L55" s="45">
        <v>7</v>
      </c>
      <c r="M55" s="45">
        <v>0.5</v>
      </c>
      <c r="N55" s="46"/>
      <c r="O55" s="44"/>
      <c r="P55" s="44"/>
      <c r="Q55" s="45"/>
      <c r="R55" s="46"/>
      <c r="S55" s="44"/>
      <c r="T55" s="44"/>
      <c r="U55" s="45"/>
      <c r="V55" s="51" t="s">
        <v>39</v>
      </c>
      <c r="W55" s="53">
        <v>1953000</v>
      </c>
      <c r="X55" s="45">
        <v>1</v>
      </c>
      <c r="Y55" s="56">
        <f t="shared" si="6"/>
        <v>117.425</v>
      </c>
      <c r="Z55" s="57">
        <f t="shared" si="3"/>
        <v>11836.44</v>
      </c>
      <c r="AA55" s="72">
        <f t="shared" si="4"/>
        <v>100.8</v>
      </c>
      <c r="AB55" s="59"/>
    </row>
    <row r="56" s="3" customFormat="1" ht="21" customHeight="1" spans="1:28">
      <c r="A56" s="24">
        <v>52</v>
      </c>
      <c r="B56" s="82">
        <v>1934090</v>
      </c>
      <c r="C56" s="82">
        <v>1934040</v>
      </c>
      <c r="D56" s="82">
        <f t="shared" si="0"/>
        <v>1934065</v>
      </c>
      <c r="E56" s="28" t="s">
        <v>28</v>
      </c>
      <c r="F56" s="29">
        <f t="shared" si="1"/>
        <v>50</v>
      </c>
      <c r="G56" s="81">
        <v>10.5</v>
      </c>
      <c r="H56" s="29">
        <v>8</v>
      </c>
      <c r="I56" s="42">
        <f t="shared" si="2"/>
        <v>42</v>
      </c>
      <c r="J56" s="43" t="s">
        <v>40</v>
      </c>
      <c r="K56" s="44">
        <v>1859000</v>
      </c>
      <c r="L56" s="45">
        <v>7</v>
      </c>
      <c r="M56" s="45">
        <v>0.5</v>
      </c>
      <c r="N56" s="46"/>
      <c r="O56" s="44"/>
      <c r="P56" s="44"/>
      <c r="Q56" s="45"/>
      <c r="R56" s="46"/>
      <c r="S56" s="44"/>
      <c r="T56" s="44"/>
      <c r="U56" s="45"/>
      <c r="V56" s="51" t="s">
        <v>26</v>
      </c>
      <c r="W56" s="53">
        <v>1937000</v>
      </c>
      <c r="X56" s="45">
        <v>1</v>
      </c>
      <c r="Y56" s="56">
        <f t="shared" si="6"/>
        <v>89.435</v>
      </c>
      <c r="Z56" s="57">
        <f t="shared" si="3"/>
        <v>9015.048</v>
      </c>
      <c r="AA56" s="72">
        <f t="shared" si="4"/>
        <v>100.8</v>
      </c>
      <c r="AB56" s="59"/>
    </row>
    <row r="57" s="3" customFormat="1" ht="21" customHeight="1" spans="1:28">
      <c r="A57" s="24">
        <v>53</v>
      </c>
      <c r="B57" s="82">
        <v>1934040</v>
      </c>
      <c r="C57" s="82">
        <v>1934544</v>
      </c>
      <c r="D57" s="82">
        <f t="shared" si="0"/>
        <v>1934292</v>
      </c>
      <c r="E57" s="28" t="s">
        <v>28</v>
      </c>
      <c r="F57" s="29">
        <f t="shared" si="1"/>
        <v>504</v>
      </c>
      <c r="G57" s="81">
        <v>8.98809523809524</v>
      </c>
      <c r="H57" s="29">
        <v>5</v>
      </c>
      <c r="I57" s="42">
        <f t="shared" si="2"/>
        <v>226.5</v>
      </c>
      <c r="J57" s="43" t="s">
        <v>40</v>
      </c>
      <c r="K57" s="44">
        <v>1859000</v>
      </c>
      <c r="L57" s="45">
        <v>7</v>
      </c>
      <c r="M57" s="45">
        <v>0.5</v>
      </c>
      <c r="N57" s="46"/>
      <c r="O57" s="44"/>
      <c r="P57" s="44"/>
      <c r="Q57" s="45"/>
      <c r="R57" s="46"/>
      <c r="S57" s="44"/>
      <c r="T57" s="44"/>
      <c r="U57" s="45"/>
      <c r="V57" s="51" t="s">
        <v>26</v>
      </c>
      <c r="W57" s="53">
        <v>1937000</v>
      </c>
      <c r="X57" s="45">
        <v>1</v>
      </c>
      <c r="Y57" s="56">
        <f t="shared" si="6"/>
        <v>89.208</v>
      </c>
      <c r="Z57" s="57">
        <f t="shared" si="3"/>
        <v>48493.4688</v>
      </c>
      <c r="AA57" s="72">
        <f t="shared" si="4"/>
        <v>543.6</v>
      </c>
      <c r="AB57" s="59"/>
    </row>
    <row r="58" s="3" customFormat="1" ht="21" customHeight="1" spans="1:28">
      <c r="A58" s="24">
        <v>54</v>
      </c>
      <c r="B58" s="82">
        <v>1934544</v>
      </c>
      <c r="C58" s="82">
        <v>1934494</v>
      </c>
      <c r="D58" s="82">
        <f t="shared" si="0"/>
        <v>1934519</v>
      </c>
      <c r="E58" s="28" t="s">
        <v>28</v>
      </c>
      <c r="F58" s="29">
        <f t="shared" si="1"/>
        <v>50</v>
      </c>
      <c r="G58" s="81">
        <v>10.5</v>
      </c>
      <c r="H58" s="29">
        <v>8</v>
      </c>
      <c r="I58" s="42">
        <f t="shared" si="2"/>
        <v>42</v>
      </c>
      <c r="J58" s="43" t="s">
        <v>40</v>
      </c>
      <c r="K58" s="44">
        <v>1859000</v>
      </c>
      <c r="L58" s="45">
        <v>7</v>
      </c>
      <c r="M58" s="45">
        <v>0.5</v>
      </c>
      <c r="N58" s="46"/>
      <c r="O58" s="44"/>
      <c r="P58" s="44"/>
      <c r="Q58" s="45"/>
      <c r="R58" s="46"/>
      <c r="S58" s="44"/>
      <c r="T58" s="44"/>
      <c r="U58" s="45"/>
      <c r="V58" s="51" t="s">
        <v>26</v>
      </c>
      <c r="W58" s="53">
        <v>1937000</v>
      </c>
      <c r="X58" s="45">
        <v>1</v>
      </c>
      <c r="Y58" s="56">
        <f t="shared" si="6"/>
        <v>88.981</v>
      </c>
      <c r="Z58" s="57">
        <f t="shared" si="3"/>
        <v>8969.2848</v>
      </c>
      <c r="AA58" s="72">
        <f t="shared" si="4"/>
        <v>100.8</v>
      </c>
      <c r="AB58" s="59"/>
    </row>
    <row r="59" s="3" customFormat="1" ht="21" customHeight="1" spans="1:28">
      <c r="A59" s="24">
        <v>55</v>
      </c>
      <c r="B59" s="82">
        <v>1932621</v>
      </c>
      <c r="C59" s="82">
        <v>1932571</v>
      </c>
      <c r="D59" s="82">
        <f t="shared" si="0"/>
        <v>1932596</v>
      </c>
      <c r="E59" s="28" t="s">
        <v>28</v>
      </c>
      <c r="F59" s="29">
        <f t="shared" si="1"/>
        <v>50</v>
      </c>
      <c r="G59" s="81">
        <v>10.5</v>
      </c>
      <c r="H59" s="29">
        <v>8</v>
      </c>
      <c r="I59" s="42">
        <f t="shared" si="2"/>
        <v>42</v>
      </c>
      <c r="J59" s="43" t="s">
        <v>40</v>
      </c>
      <c r="K59" s="44">
        <v>1859000</v>
      </c>
      <c r="L59" s="45">
        <v>7</v>
      </c>
      <c r="M59" s="45">
        <v>0.5</v>
      </c>
      <c r="N59" s="46"/>
      <c r="O59" s="44"/>
      <c r="P59" s="44"/>
      <c r="Q59" s="45"/>
      <c r="R59" s="46"/>
      <c r="S59" s="44"/>
      <c r="T59" s="44"/>
      <c r="U59" s="45"/>
      <c r="V59" s="51" t="s">
        <v>26</v>
      </c>
      <c r="W59" s="53">
        <v>1937000</v>
      </c>
      <c r="X59" s="45">
        <v>1</v>
      </c>
      <c r="Y59" s="56">
        <f t="shared" si="6"/>
        <v>90.904</v>
      </c>
      <c r="Z59" s="57">
        <f t="shared" si="3"/>
        <v>9163.1232</v>
      </c>
      <c r="AA59" s="72">
        <f t="shared" si="4"/>
        <v>100.8</v>
      </c>
      <c r="AB59" s="59"/>
    </row>
    <row r="60" s="3" customFormat="1" ht="21" customHeight="1" spans="1:28">
      <c r="A60" s="24">
        <v>56</v>
      </c>
      <c r="B60" s="82">
        <v>1932571</v>
      </c>
      <c r="C60" s="82">
        <v>1931207</v>
      </c>
      <c r="D60" s="82">
        <f t="shared" si="0"/>
        <v>1931889</v>
      </c>
      <c r="E60" s="28" t="s">
        <v>28</v>
      </c>
      <c r="F60" s="29">
        <f t="shared" si="1"/>
        <v>1364</v>
      </c>
      <c r="G60" s="81">
        <v>9.01392961876833</v>
      </c>
      <c r="H60" s="29">
        <v>5</v>
      </c>
      <c r="I60" s="42">
        <f t="shared" si="2"/>
        <v>614.75</v>
      </c>
      <c r="J60" s="43" t="s">
        <v>40</v>
      </c>
      <c r="K60" s="44">
        <v>1859000</v>
      </c>
      <c r="L60" s="45">
        <v>7</v>
      </c>
      <c r="M60" s="45">
        <v>0.5</v>
      </c>
      <c r="N60" s="46"/>
      <c r="O60" s="44"/>
      <c r="P60" s="44"/>
      <c r="Q60" s="45"/>
      <c r="R60" s="46"/>
      <c r="S60" s="44"/>
      <c r="T60" s="44"/>
      <c r="U60" s="45"/>
      <c r="V60" s="51" t="s">
        <v>26</v>
      </c>
      <c r="W60" s="53">
        <v>1937000</v>
      </c>
      <c r="X60" s="45">
        <v>1</v>
      </c>
      <c r="Y60" s="56">
        <f t="shared" si="6"/>
        <v>91.611</v>
      </c>
      <c r="Z60" s="57">
        <f t="shared" si="3"/>
        <v>135162.8694</v>
      </c>
      <c r="AA60" s="72">
        <f t="shared" si="4"/>
        <v>1475.4</v>
      </c>
      <c r="AB60" s="59"/>
    </row>
    <row r="61" s="3" customFormat="1" ht="21" customHeight="1" spans="1:28">
      <c r="A61" s="24">
        <v>57</v>
      </c>
      <c r="B61" s="82">
        <v>1931207</v>
      </c>
      <c r="C61" s="82">
        <v>1931157</v>
      </c>
      <c r="D61" s="82">
        <f t="shared" si="0"/>
        <v>1931182</v>
      </c>
      <c r="E61" s="28" t="s">
        <v>28</v>
      </c>
      <c r="F61" s="29">
        <f t="shared" si="1"/>
        <v>50</v>
      </c>
      <c r="G61" s="81">
        <v>10.5</v>
      </c>
      <c r="H61" s="29">
        <v>8</v>
      </c>
      <c r="I61" s="42">
        <f t="shared" si="2"/>
        <v>42</v>
      </c>
      <c r="J61" s="43" t="s">
        <v>40</v>
      </c>
      <c r="K61" s="44">
        <v>1859000</v>
      </c>
      <c r="L61" s="45">
        <v>7</v>
      </c>
      <c r="M61" s="45">
        <v>0.5</v>
      </c>
      <c r="N61" s="46"/>
      <c r="O61" s="44"/>
      <c r="P61" s="44"/>
      <c r="Q61" s="45"/>
      <c r="R61" s="46"/>
      <c r="S61" s="44"/>
      <c r="T61" s="44"/>
      <c r="U61" s="45"/>
      <c r="V61" s="51" t="s">
        <v>26</v>
      </c>
      <c r="W61" s="53">
        <v>1937000</v>
      </c>
      <c r="X61" s="45">
        <v>1</v>
      </c>
      <c r="Y61" s="56">
        <f t="shared" si="6"/>
        <v>92.318</v>
      </c>
      <c r="Z61" s="57">
        <f t="shared" si="3"/>
        <v>9305.6544</v>
      </c>
      <c r="AA61" s="72">
        <f t="shared" si="4"/>
        <v>100.8</v>
      </c>
      <c r="AB61" s="59"/>
    </row>
    <row r="62" s="3" customFormat="1" ht="21" customHeight="1" spans="1:28">
      <c r="A62" s="24">
        <v>58</v>
      </c>
      <c r="B62" s="82">
        <v>1915218</v>
      </c>
      <c r="C62" s="82">
        <v>1915168</v>
      </c>
      <c r="D62" s="82">
        <f t="shared" si="0"/>
        <v>1915193</v>
      </c>
      <c r="E62" s="28" t="s">
        <v>28</v>
      </c>
      <c r="F62" s="29">
        <f t="shared" si="1"/>
        <v>50</v>
      </c>
      <c r="G62" s="81">
        <v>10.5</v>
      </c>
      <c r="H62" s="29">
        <v>8</v>
      </c>
      <c r="I62" s="42">
        <f t="shared" si="2"/>
        <v>42</v>
      </c>
      <c r="J62" s="43" t="s">
        <v>40</v>
      </c>
      <c r="K62" s="44">
        <v>1859000</v>
      </c>
      <c r="L62" s="45">
        <v>7</v>
      </c>
      <c r="M62" s="45">
        <v>0.5</v>
      </c>
      <c r="N62" s="46"/>
      <c r="O62" s="44"/>
      <c r="P62" s="44"/>
      <c r="Q62" s="45"/>
      <c r="R62" s="46"/>
      <c r="S62" s="44"/>
      <c r="T62" s="44"/>
      <c r="U62" s="45"/>
      <c r="V62" s="51" t="s">
        <v>27</v>
      </c>
      <c r="W62" s="53">
        <v>1922000</v>
      </c>
      <c r="X62" s="45">
        <v>1</v>
      </c>
      <c r="Y62" s="56">
        <f t="shared" si="6"/>
        <v>78.307</v>
      </c>
      <c r="Z62" s="57">
        <f t="shared" si="3"/>
        <v>7893.3456</v>
      </c>
      <c r="AA62" s="72">
        <f t="shared" si="4"/>
        <v>100.8</v>
      </c>
      <c r="AB62" s="59"/>
    </row>
    <row r="63" s="3" customFormat="1" ht="21" customHeight="1" spans="1:28">
      <c r="A63" s="24">
        <v>59</v>
      </c>
      <c r="B63" s="82">
        <v>1915168</v>
      </c>
      <c r="C63" s="82">
        <v>1911738</v>
      </c>
      <c r="D63" s="82">
        <f t="shared" si="0"/>
        <v>1913453</v>
      </c>
      <c r="E63" s="28" t="s">
        <v>28</v>
      </c>
      <c r="F63" s="29">
        <f t="shared" si="1"/>
        <v>3430</v>
      </c>
      <c r="G63" s="81">
        <v>8.99489795918367</v>
      </c>
      <c r="H63" s="29">
        <v>5</v>
      </c>
      <c r="I63" s="42">
        <f t="shared" si="2"/>
        <v>1542.625</v>
      </c>
      <c r="J63" s="43" t="s">
        <v>40</v>
      </c>
      <c r="K63" s="44">
        <v>1859000</v>
      </c>
      <c r="L63" s="45">
        <v>7</v>
      </c>
      <c r="M63" s="45">
        <v>0.5</v>
      </c>
      <c r="N63" s="46"/>
      <c r="O63" s="44"/>
      <c r="P63" s="44"/>
      <c r="Q63" s="45"/>
      <c r="R63" s="46"/>
      <c r="S63" s="44"/>
      <c r="T63" s="44"/>
      <c r="U63" s="45"/>
      <c r="V63" s="51" t="s">
        <v>27</v>
      </c>
      <c r="W63" s="53">
        <v>1922000</v>
      </c>
      <c r="X63" s="45">
        <v>1</v>
      </c>
      <c r="Y63" s="56">
        <f t="shared" si="6"/>
        <v>80.047</v>
      </c>
      <c r="Z63" s="57">
        <f t="shared" si="3"/>
        <v>296358.0081</v>
      </c>
      <c r="AA63" s="72">
        <f t="shared" si="4"/>
        <v>3702.3</v>
      </c>
      <c r="AB63" s="59"/>
    </row>
    <row r="64" s="3" customFormat="1" ht="21" customHeight="1" spans="1:28">
      <c r="A64" s="24">
        <v>60</v>
      </c>
      <c r="B64" s="82">
        <v>1911738</v>
      </c>
      <c r="C64" s="82">
        <v>1911688</v>
      </c>
      <c r="D64" s="82">
        <f t="shared" si="0"/>
        <v>1911713</v>
      </c>
      <c r="E64" s="28" t="s">
        <v>28</v>
      </c>
      <c r="F64" s="29">
        <f t="shared" si="1"/>
        <v>50</v>
      </c>
      <c r="G64" s="81">
        <v>10.5</v>
      </c>
      <c r="H64" s="29">
        <v>8</v>
      </c>
      <c r="I64" s="42">
        <f t="shared" si="2"/>
        <v>42</v>
      </c>
      <c r="J64" s="43" t="s">
        <v>40</v>
      </c>
      <c r="K64" s="44">
        <v>1859000</v>
      </c>
      <c r="L64" s="45">
        <v>7</v>
      </c>
      <c r="M64" s="45">
        <v>0.5</v>
      </c>
      <c r="N64" s="46"/>
      <c r="O64" s="44"/>
      <c r="P64" s="44"/>
      <c r="Q64" s="45"/>
      <c r="R64" s="46"/>
      <c r="S64" s="44"/>
      <c r="T64" s="44"/>
      <c r="U64" s="45"/>
      <c r="V64" s="51" t="s">
        <v>27</v>
      </c>
      <c r="W64" s="53">
        <v>1922000</v>
      </c>
      <c r="X64" s="45">
        <v>1</v>
      </c>
      <c r="Y64" s="56">
        <f t="shared" si="6"/>
        <v>81.787</v>
      </c>
      <c r="Z64" s="57">
        <f t="shared" si="3"/>
        <v>8244.1296</v>
      </c>
      <c r="AA64" s="72">
        <f t="shared" si="4"/>
        <v>100.8</v>
      </c>
      <c r="AB64" s="59"/>
    </row>
    <row r="65" s="3" customFormat="1" ht="21" customHeight="1" spans="1:28">
      <c r="A65" s="24">
        <v>61</v>
      </c>
      <c r="B65" s="82">
        <v>1906282</v>
      </c>
      <c r="C65" s="82">
        <v>1906232</v>
      </c>
      <c r="D65" s="82">
        <f t="shared" si="0"/>
        <v>1906257</v>
      </c>
      <c r="E65" s="28" t="s">
        <v>28</v>
      </c>
      <c r="F65" s="29">
        <f t="shared" si="1"/>
        <v>50</v>
      </c>
      <c r="G65" s="81">
        <v>10.5</v>
      </c>
      <c r="H65" s="29">
        <v>8</v>
      </c>
      <c r="I65" s="42">
        <f t="shared" si="2"/>
        <v>42</v>
      </c>
      <c r="J65" s="43" t="s">
        <v>40</v>
      </c>
      <c r="K65" s="44">
        <v>1859000</v>
      </c>
      <c r="L65" s="45">
        <v>7</v>
      </c>
      <c r="M65" s="45">
        <v>0.5</v>
      </c>
      <c r="N65" s="46"/>
      <c r="O65" s="44"/>
      <c r="P65" s="44"/>
      <c r="Q65" s="45"/>
      <c r="R65" s="46"/>
      <c r="S65" s="44"/>
      <c r="T65" s="44"/>
      <c r="U65" s="45"/>
      <c r="V65" s="51" t="s">
        <v>37</v>
      </c>
      <c r="W65" s="53">
        <v>1910000</v>
      </c>
      <c r="X65" s="45">
        <v>1</v>
      </c>
      <c r="Y65" s="56">
        <f t="shared" si="6"/>
        <v>63.243</v>
      </c>
      <c r="Z65" s="57">
        <f t="shared" si="3"/>
        <v>6374.8944</v>
      </c>
      <c r="AA65" s="72">
        <f t="shared" si="4"/>
        <v>100.8</v>
      </c>
      <c r="AB65" s="59"/>
    </row>
    <row r="66" s="3" customFormat="1" ht="21" customHeight="1" spans="1:28">
      <c r="A66" s="24">
        <v>62</v>
      </c>
      <c r="B66" s="82">
        <v>1906232</v>
      </c>
      <c r="C66" s="82">
        <v>1904382</v>
      </c>
      <c r="D66" s="82">
        <f t="shared" si="0"/>
        <v>1905307</v>
      </c>
      <c r="E66" s="28" t="s">
        <v>28</v>
      </c>
      <c r="F66" s="29">
        <f t="shared" si="1"/>
        <v>1850</v>
      </c>
      <c r="G66" s="81">
        <v>9.00945945945946</v>
      </c>
      <c r="H66" s="29">
        <v>5</v>
      </c>
      <c r="I66" s="42">
        <f t="shared" si="2"/>
        <v>833.375</v>
      </c>
      <c r="J66" s="43" t="s">
        <v>40</v>
      </c>
      <c r="K66" s="44">
        <v>1859000</v>
      </c>
      <c r="L66" s="45">
        <v>7</v>
      </c>
      <c r="M66" s="45">
        <v>0.5</v>
      </c>
      <c r="N66" s="46"/>
      <c r="O66" s="44"/>
      <c r="P66" s="44"/>
      <c r="Q66" s="45"/>
      <c r="R66" s="46"/>
      <c r="S66" s="44"/>
      <c r="T66" s="44"/>
      <c r="U66" s="45"/>
      <c r="V66" s="51" t="s">
        <v>37</v>
      </c>
      <c r="W66" s="53">
        <v>1910000</v>
      </c>
      <c r="X66" s="45">
        <v>1</v>
      </c>
      <c r="Y66" s="56">
        <f t="shared" si="6"/>
        <v>64.193</v>
      </c>
      <c r="Z66" s="57">
        <f t="shared" si="3"/>
        <v>128392.4193</v>
      </c>
      <c r="AA66" s="72">
        <f t="shared" si="4"/>
        <v>2000.1</v>
      </c>
      <c r="AB66" s="59"/>
    </row>
    <row r="67" s="3" customFormat="1" ht="21" customHeight="1" spans="1:28">
      <c r="A67" s="24">
        <v>63</v>
      </c>
      <c r="B67" s="82">
        <v>1904382</v>
      </c>
      <c r="C67" s="82">
        <v>1904332</v>
      </c>
      <c r="D67" s="82">
        <f t="shared" si="0"/>
        <v>1904357</v>
      </c>
      <c r="E67" s="28" t="s">
        <v>28</v>
      </c>
      <c r="F67" s="29">
        <f t="shared" si="1"/>
        <v>50</v>
      </c>
      <c r="G67" s="81">
        <v>10.5</v>
      </c>
      <c r="H67" s="29">
        <v>8</v>
      </c>
      <c r="I67" s="42">
        <f t="shared" si="2"/>
        <v>42</v>
      </c>
      <c r="J67" s="43" t="s">
        <v>40</v>
      </c>
      <c r="K67" s="44">
        <v>1859000</v>
      </c>
      <c r="L67" s="45">
        <v>7</v>
      </c>
      <c r="M67" s="45">
        <v>0.5</v>
      </c>
      <c r="N67" s="46"/>
      <c r="O67" s="44"/>
      <c r="P67" s="44"/>
      <c r="Q67" s="45"/>
      <c r="R67" s="46"/>
      <c r="S67" s="44"/>
      <c r="T67" s="44"/>
      <c r="U67" s="45"/>
      <c r="V67" s="51" t="s">
        <v>37</v>
      </c>
      <c r="W67" s="53">
        <v>1910000</v>
      </c>
      <c r="X67" s="45">
        <v>1</v>
      </c>
      <c r="Y67" s="56">
        <f t="shared" si="6"/>
        <v>65.143</v>
      </c>
      <c r="Z67" s="57">
        <f t="shared" si="3"/>
        <v>6566.4144</v>
      </c>
      <c r="AA67" s="72">
        <f t="shared" si="4"/>
        <v>100.8</v>
      </c>
      <c r="AB67" s="59"/>
    </row>
    <row r="68" s="3" customFormat="1" ht="21" customHeight="1" spans="1:28">
      <c r="A68" s="24">
        <v>64</v>
      </c>
      <c r="B68" s="82">
        <v>1897149</v>
      </c>
      <c r="C68" s="82">
        <v>1897099</v>
      </c>
      <c r="D68" s="82">
        <f t="shared" si="0"/>
        <v>1897124</v>
      </c>
      <c r="E68" s="28" t="s">
        <v>28</v>
      </c>
      <c r="F68" s="29">
        <f t="shared" si="1"/>
        <v>50</v>
      </c>
      <c r="G68" s="81">
        <v>10.5</v>
      </c>
      <c r="H68" s="29">
        <v>8</v>
      </c>
      <c r="I68" s="42">
        <f t="shared" si="2"/>
        <v>42</v>
      </c>
      <c r="J68" s="43" t="s">
        <v>40</v>
      </c>
      <c r="K68" s="44">
        <v>1859000</v>
      </c>
      <c r="L68" s="45">
        <v>7</v>
      </c>
      <c r="M68" s="45">
        <v>0.5</v>
      </c>
      <c r="N68" s="46"/>
      <c r="O68" s="44"/>
      <c r="P68" s="44"/>
      <c r="Q68" s="45"/>
      <c r="R68" s="46"/>
      <c r="S68" s="44"/>
      <c r="T68" s="44"/>
      <c r="U68" s="45"/>
      <c r="V68" s="51" t="s">
        <v>36</v>
      </c>
      <c r="W68" s="53">
        <v>1899000</v>
      </c>
      <c r="X68" s="45">
        <v>1</v>
      </c>
      <c r="Y68" s="56">
        <f t="shared" si="6"/>
        <v>50.376</v>
      </c>
      <c r="Z68" s="57">
        <f t="shared" si="3"/>
        <v>5077.9008</v>
      </c>
      <c r="AA68" s="72">
        <f t="shared" si="4"/>
        <v>100.8</v>
      </c>
      <c r="AB68" s="59"/>
    </row>
    <row r="69" s="3" customFormat="1" ht="21" customHeight="1" spans="1:28">
      <c r="A69" s="24">
        <v>65</v>
      </c>
      <c r="B69" s="82">
        <v>1897099</v>
      </c>
      <c r="C69" s="82">
        <v>1895497</v>
      </c>
      <c r="D69" s="82">
        <f t="shared" ref="D69:D88" si="7">(B69+C69)/2</f>
        <v>1896298</v>
      </c>
      <c r="E69" s="28" t="s">
        <v>28</v>
      </c>
      <c r="F69" s="29">
        <f t="shared" ref="F69:F88" si="8">ABS(B69-C69)</f>
        <v>1602</v>
      </c>
      <c r="G69" s="81">
        <v>8.9747191011236</v>
      </c>
      <c r="H69" s="29">
        <v>5</v>
      </c>
      <c r="I69" s="42">
        <f t="shared" ref="I69:I88" si="9">F69*G69*H69/100</f>
        <v>718.875</v>
      </c>
      <c r="J69" s="43" t="s">
        <v>40</v>
      </c>
      <c r="K69" s="44">
        <v>1859000</v>
      </c>
      <c r="L69" s="45">
        <v>7</v>
      </c>
      <c r="M69" s="45">
        <v>0.5</v>
      </c>
      <c r="N69" s="46"/>
      <c r="O69" s="44"/>
      <c r="P69" s="44"/>
      <c r="Q69" s="45"/>
      <c r="R69" s="46"/>
      <c r="S69" s="44"/>
      <c r="T69" s="44"/>
      <c r="U69" s="45"/>
      <c r="V69" s="51" t="s">
        <v>36</v>
      </c>
      <c r="W69" s="53">
        <v>1899000</v>
      </c>
      <c r="X69" s="45">
        <v>1</v>
      </c>
      <c r="Y69" s="56">
        <f t="shared" si="6"/>
        <v>51.202</v>
      </c>
      <c r="Z69" s="57">
        <f t="shared" ref="Z69:Z88" si="10">AA69*Y69</f>
        <v>88338.8106</v>
      </c>
      <c r="AA69" s="72">
        <f t="shared" ref="AA69:AA88" si="11">I69*2.4</f>
        <v>1725.3</v>
      </c>
      <c r="AB69" s="59"/>
    </row>
    <row r="70" s="3" customFormat="1" ht="21" customHeight="1" spans="1:28">
      <c r="A70" s="24">
        <v>66</v>
      </c>
      <c r="B70" s="82">
        <v>1895497</v>
      </c>
      <c r="C70" s="82">
        <v>1895447</v>
      </c>
      <c r="D70" s="82">
        <f t="shared" si="7"/>
        <v>1895472</v>
      </c>
      <c r="E70" s="28" t="s">
        <v>28</v>
      </c>
      <c r="F70" s="29">
        <f t="shared" si="8"/>
        <v>50</v>
      </c>
      <c r="G70" s="81">
        <v>10.5</v>
      </c>
      <c r="H70" s="29">
        <v>8</v>
      </c>
      <c r="I70" s="42">
        <f t="shared" si="9"/>
        <v>42</v>
      </c>
      <c r="J70" s="43" t="s">
        <v>40</v>
      </c>
      <c r="K70" s="44">
        <v>1859000</v>
      </c>
      <c r="L70" s="45">
        <v>7</v>
      </c>
      <c r="M70" s="45">
        <v>0.5</v>
      </c>
      <c r="N70" s="46"/>
      <c r="O70" s="44"/>
      <c r="P70" s="44"/>
      <c r="Q70" s="45"/>
      <c r="R70" s="46"/>
      <c r="S70" s="44"/>
      <c r="T70" s="44"/>
      <c r="U70" s="45"/>
      <c r="V70" s="51" t="s">
        <v>36</v>
      </c>
      <c r="W70" s="53">
        <v>1899000</v>
      </c>
      <c r="X70" s="45">
        <v>1</v>
      </c>
      <c r="Y70" s="56">
        <f t="shared" si="6"/>
        <v>52.028</v>
      </c>
      <c r="Z70" s="57">
        <f t="shared" si="10"/>
        <v>5244.4224</v>
      </c>
      <c r="AA70" s="72">
        <f t="shared" si="11"/>
        <v>100.8</v>
      </c>
      <c r="AB70" s="59"/>
    </row>
    <row r="71" s="3" customFormat="1" ht="21" customHeight="1" spans="1:28">
      <c r="A71" s="24">
        <v>67</v>
      </c>
      <c r="B71" s="82">
        <v>1895227</v>
      </c>
      <c r="C71" s="82">
        <v>1895177</v>
      </c>
      <c r="D71" s="82">
        <f t="shared" si="7"/>
        <v>1895202</v>
      </c>
      <c r="E71" s="28" t="s">
        <v>28</v>
      </c>
      <c r="F71" s="29">
        <f t="shared" si="8"/>
        <v>50</v>
      </c>
      <c r="G71" s="81">
        <v>10.5</v>
      </c>
      <c r="H71" s="29">
        <v>8</v>
      </c>
      <c r="I71" s="42">
        <f t="shared" si="9"/>
        <v>42</v>
      </c>
      <c r="J71" s="43" t="s">
        <v>40</v>
      </c>
      <c r="K71" s="44">
        <v>1859000</v>
      </c>
      <c r="L71" s="45">
        <v>7</v>
      </c>
      <c r="M71" s="45">
        <v>0.5</v>
      </c>
      <c r="N71" s="46"/>
      <c r="O71" s="44"/>
      <c r="P71" s="44"/>
      <c r="Q71" s="45"/>
      <c r="R71" s="46"/>
      <c r="S71" s="44"/>
      <c r="T71" s="44"/>
      <c r="U71" s="45"/>
      <c r="V71" s="51" t="s">
        <v>36</v>
      </c>
      <c r="W71" s="53">
        <v>1899000</v>
      </c>
      <c r="X71" s="45">
        <v>1</v>
      </c>
      <c r="Y71" s="56">
        <f t="shared" si="6"/>
        <v>52.298</v>
      </c>
      <c r="Z71" s="57">
        <f t="shared" si="10"/>
        <v>5271.6384</v>
      </c>
      <c r="AA71" s="72">
        <f t="shared" si="11"/>
        <v>100.8</v>
      </c>
      <c r="AB71" s="59"/>
    </row>
    <row r="72" s="3" customFormat="1" ht="21" customHeight="1" spans="1:28">
      <c r="A72" s="24">
        <v>68</v>
      </c>
      <c r="B72" s="82">
        <v>1895177</v>
      </c>
      <c r="C72" s="82">
        <v>1894215</v>
      </c>
      <c r="D72" s="82">
        <f t="shared" si="7"/>
        <v>1894696</v>
      </c>
      <c r="E72" s="28" t="s">
        <v>28</v>
      </c>
      <c r="F72" s="29">
        <f t="shared" si="8"/>
        <v>962</v>
      </c>
      <c r="G72" s="81">
        <v>8.99948024948025</v>
      </c>
      <c r="H72" s="29">
        <v>5</v>
      </c>
      <c r="I72" s="42">
        <f t="shared" si="9"/>
        <v>432.875</v>
      </c>
      <c r="J72" s="43" t="s">
        <v>40</v>
      </c>
      <c r="K72" s="44">
        <v>1859000</v>
      </c>
      <c r="L72" s="45">
        <v>7</v>
      </c>
      <c r="M72" s="45">
        <v>0.5</v>
      </c>
      <c r="N72" s="46"/>
      <c r="O72" s="44"/>
      <c r="P72" s="44"/>
      <c r="Q72" s="45"/>
      <c r="R72" s="46"/>
      <c r="S72" s="44"/>
      <c r="T72" s="44"/>
      <c r="U72" s="45"/>
      <c r="V72" s="51" t="s">
        <v>36</v>
      </c>
      <c r="W72" s="53">
        <v>1899000</v>
      </c>
      <c r="X72" s="45">
        <v>1</v>
      </c>
      <c r="Y72" s="56">
        <f t="shared" si="6"/>
        <v>52.804</v>
      </c>
      <c r="Z72" s="57">
        <f t="shared" si="10"/>
        <v>54858.0756</v>
      </c>
      <c r="AA72" s="72">
        <f t="shared" si="11"/>
        <v>1038.9</v>
      </c>
      <c r="AB72" s="59"/>
    </row>
    <row r="73" s="3" customFormat="1" ht="21" customHeight="1" spans="1:28">
      <c r="A73" s="24">
        <v>69</v>
      </c>
      <c r="B73" s="82">
        <v>1894215</v>
      </c>
      <c r="C73" s="82">
        <v>1894165</v>
      </c>
      <c r="D73" s="82">
        <f t="shared" si="7"/>
        <v>1894190</v>
      </c>
      <c r="E73" s="28" t="s">
        <v>28</v>
      </c>
      <c r="F73" s="29">
        <f t="shared" si="8"/>
        <v>50</v>
      </c>
      <c r="G73" s="81">
        <v>10.5</v>
      </c>
      <c r="H73" s="29">
        <v>8</v>
      </c>
      <c r="I73" s="42">
        <f t="shared" si="9"/>
        <v>42</v>
      </c>
      <c r="J73" s="43" t="s">
        <v>40</v>
      </c>
      <c r="K73" s="44">
        <v>1859000</v>
      </c>
      <c r="L73" s="45">
        <v>7</v>
      </c>
      <c r="M73" s="45">
        <v>0.5</v>
      </c>
      <c r="N73" s="46"/>
      <c r="O73" s="44"/>
      <c r="P73" s="44"/>
      <c r="Q73" s="45"/>
      <c r="R73" s="46"/>
      <c r="S73" s="44"/>
      <c r="T73" s="44"/>
      <c r="U73" s="45"/>
      <c r="V73" s="51" t="s">
        <v>36</v>
      </c>
      <c r="W73" s="53">
        <v>1899000</v>
      </c>
      <c r="X73" s="45">
        <v>1</v>
      </c>
      <c r="Y73" s="56">
        <f t="shared" si="6"/>
        <v>53.31</v>
      </c>
      <c r="Z73" s="57">
        <f t="shared" si="10"/>
        <v>5373.648</v>
      </c>
      <c r="AA73" s="72">
        <f t="shared" si="11"/>
        <v>100.8</v>
      </c>
      <c r="AB73" s="59"/>
    </row>
    <row r="74" s="3" customFormat="1" ht="21" customHeight="1" spans="1:28">
      <c r="A74" s="24">
        <v>70</v>
      </c>
      <c r="B74" s="82">
        <v>1891934</v>
      </c>
      <c r="C74" s="82">
        <v>1891884</v>
      </c>
      <c r="D74" s="82">
        <f t="shared" si="7"/>
        <v>1891909</v>
      </c>
      <c r="E74" s="28" t="s">
        <v>28</v>
      </c>
      <c r="F74" s="29">
        <f t="shared" si="8"/>
        <v>50</v>
      </c>
      <c r="G74" s="81">
        <v>10.5</v>
      </c>
      <c r="H74" s="29">
        <v>8</v>
      </c>
      <c r="I74" s="42">
        <f t="shared" si="9"/>
        <v>42</v>
      </c>
      <c r="J74" s="43" t="s">
        <v>40</v>
      </c>
      <c r="K74" s="44">
        <v>1859000</v>
      </c>
      <c r="L74" s="45">
        <v>7</v>
      </c>
      <c r="M74" s="45">
        <v>0.5</v>
      </c>
      <c r="N74" s="46"/>
      <c r="O74" s="44"/>
      <c r="P74" s="44"/>
      <c r="Q74" s="45"/>
      <c r="R74" s="46"/>
      <c r="S74" s="44"/>
      <c r="T74" s="44"/>
      <c r="U74" s="45"/>
      <c r="V74" s="51" t="s">
        <v>36</v>
      </c>
      <c r="W74" s="53">
        <v>1899000</v>
      </c>
      <c r="X74" s="45">
        <v>1</v>
      </c>
      <c r="Y74" s="56">
        <f t="shared" si="6"/>
        <v>55.591</v>
      </c>
      <c r="Z74" s="57">
        <f t="shared" si="10"/>
        <v>5603.5728</v>
      </c>
      <c r="AA74" s="72">
        <f t="shared" si="11"/>
        <v>100.8</v>
      </c>
      <c r="AB74" s="59"/>
    </row>
    <row r="75" s="3" customFormat="1" ht="21" customHeight="1" spans="1:28">
      <c r="A75" s="24">
        <v>71</v>
      </c>
      <c r="B75" s="82">
        <v>1891884</v>
      </c>
      <c r="C75" s="82">
        <v>1890992</v>
      </c>
      <c r="D75" s="82">
        <f t="shared" si="7"/>
        <v>1891438</v>
      </c>
      <c r="E75" s="28" t="s">
        <v>28</v>
      </c>
      <c r="F75" s="29">
        <f t="shared" si="8"/>
        <v>892</v>
      </c>
      <c r="G75" s="81">
        <v>9.01905829596413</v>
      </c>
      <c r="H75" s="29">
        <v>5</v>
      </c>
      <c r="I75" s="42">
        <f t="shared" si="9"/>
        <v>402.25</v>
      </c>
      <c r="J75" s="43" t="s">
        <v>40</v>
      </c>
      <c r="K75" s="44">
        <v>1859000</v>
      </c>
      <c r="L75" s="45">
        <v>7</v>
      </c>
      <c r="M75" s="45">
        <v>0.5</v>
      </c>
      <c r="N75" s="46"/>
      <c r="O75" s="44"/>
      <c r="P75" s="44"/>
      <c r="Q75" s="45"/>
      <c r="R75" s="46"/>
      <c r="S75" s="44"/>
      <c r="T75" s="44"/>
      <c r="U75" s="45"/>
      <c r="V75" s="51" t="s">
        <v>36</v>
      </c>
      <c r="W75" s="53">
        <v>1899000</v>
      </c>
      <c r="X75" s="45">
        <v>1</v>
      </c>
      <c r="Y75" s="56">
        <f t="shared" si="6"/>
        <v>56.062</v>
      </c>
      <c r="Z75" s="57">
        <f t="shared" si="10"/>
        <v>54122.2548</v>
      </c>
      <c r="AA75" s="72">
        <f t="shared" si="11"/>
        <v>965.400000000001</v>
      </c>
      <c r="AB75" s="59"/>
    </row>
    <row r="76" s="3" customFormat="1" ht="21" customHeight="1" spans="1:28">
      <c r="A76" s="24">
        <v>72</v>
      </c>
      <c r="B76" s="82">
        <v>1890992</v>
      </c>
      <c r="C76" s="82">
        <v>1890942</v>
      </c>
      <c r="D76" s="82">
        <f t="shared" si="7"/>
        <v>1890967</v>
      </c>
      <c r="E76" s="28" t="s">
        <v>28</v>
      </c>
      <c r="F76" s="29">
        <f t="shared" si="8"/>
        <v>50</v>
      </c>
      <c r="G76" s="81">
        <v>10.5</v>
      </c>
      <c r="H76" s="29">
        <v>8</v>
      </c>
      <c r="I76" s="42">
        <f t="shared" si="9"/>
        <v>42</v>
      </c>
      <c r="J76" s="43" t="s">
        <v>40</v>
      </c>
      <c r="K76" s="44">
        <v>1859000</v>
      </c>
      <c r="L76" s="45">
        <v>7</v>
      </c>
      <c r="M76" s="45">
        <v>0.5</v>
      </c>
      <c r="N76" s="46"/>
      <c r="O76" s="44"/>
      <c r="P76" s="44"/>
      <c r="Q76" s="45"/>
      <c r="R76" s="46"/>
      <c r="S76" s="44"/>
      <c r="T76" s="44"/>
      <c r="U76" s="45"/>
      <c r="V76" s="51" t="s">
        <v>36</v>
      </c>
      <c r="W76" s="53">
        <v>1899000</v>
      </c>
      <c r="X76" s="45">
        <v>1</v>
      </c>
      <c r="Y76" s="56">
        <f t="shared" si="6"/>
        <v>56.533</v>
      </c>
      <c r="Z76" s="57">
        <f t="shared" si="10"/>
        <v>5698.5264</v>
      </c>
      <c r="AA76" s="72">
        <f t="shared" si="11"/>
        <v>100.8</v>
      </c>
      <c r="AB76" s="59"/>
    </row>
    <row r="77" s="3" customFormat="1" ht="21" customHeight="1" spans="1:28">
      <c r="A77" s="24">
        <v>73</v>
      </c>
      <c r="B77" s="82">
        <v>1882573</v>
      </c>
      <c r="C77" s="82">
        <v>1882523</v>
      </c>
      <c r="D77" s="82">
        <f t="shared" si="7"/>
        <v>1882548</v>
      </c>
      <c r="E77" s="28" t="s">
        <v>28</v>
      </c>
      <c r="F77" s="29">
        <f t="shared" si="8"/>
        <v>50</v>
      </c>
      <c r="G77" s="81">
        <v>10.5</v>
      </c>
      <c r="H77" s="29">
        <v>8</v>
      </c>
      <c r="I77" s="42">
        <f t="shared" si="9"/>
        <v>42</v>
      </c>
      <c r="J77" s="43" t="s">
        <v>40</v>
      </c>
      <c r="K77" s="44">
        <v>1859000</v>
      </c>
      <c r="L77" s="45">
        <v>7</v>
      </c>
      <c r="M77" s="45">
        <v>0.5</v>
      </c>
      <c r="N77" s="46"/>
      <c r="O77" s="44"/>
      <c r="P77" s="44"/>
      <c r="Q77" s="45"/>
      <c r="R77" s="46"/>
      <c r="S77" s="44"/>
      <c r="T77" s="44"/>
      <c r="U77" s="45"/>
      <c r="V77" s="51" t="s">
        <v>41</v>
      </c>
      <c r="W77" s="53">
        <v>1883000</v>
      </c>
      <c r="X77" s="45">
        <v>1</v>
      </c>
      <c r="Y77" s="56">
        <f t="shared" si="6"/>
        <v>32.952</v>
      </c>
      <c r="Z77" s="57">
        <f t="shared" si="10"/>
        <v>3321.5616</v>
      </c>
      <c r="AA77" s="72">
        <f t="shared" si="11"/>
        <v>100.8</v>
      </c>
      <c r="AB77" s="59"/>
    </row>
    <row r="78" s="3" customFormat="1" ht="21" customHeight="1" spans="1:28">
      <c r="A78" s="24">
        <v>74</v>
      </c>
      <c r="B78" s="82">
        <v>1882523</v>
      </c>
      <c r="C78" s="82">
        <v>1882033</v>
      </c>
      <c r="D78" s="82">
        <f t="shared" si="7"/>
        <v>1882278</v>
      </c>
      <c r="E78" s="28" t="s">
        <v>28</v>
      </c>
      <c r="F78" s="29">
        <f t="shared" si="8"/>
        <v>490</v>
      </c>
      <c r="G78" s="81">
        <v>8.99489795918367</v>
      </c>
      <c r="H78" s="29">
        <v>5</v>
      </c>
      <c r="I78" s="42">
        <f t="shared" si="9"/>
        <v>220.375</v>
      </c>
      <c r="J78" s="43" t="s">
        <v>40</v>
      </c>
      <c r="K78" s="44">
        <v>1859000</v>
      </c>
      <c r="L78" s="45">
        <v>7</v>
      </c>
      <c r="M78" s="45">
        <v>0.5</v>
      </c>
      <c r="N78" s="46"/>
      <c r="O78" s="44"/>
      <c r="P78" s="44"/>
      <c r="Q78" s="45"/>
      <c r="R78" s="46"/>
      <c r="S78" s="44"/>
      <c r="T78" s="44"/>
      <c r="U78" s="45"/>
      <c r="V78" s="51" t="s">
        <v>41</v>
      </c>
      <c r="W78" s="53">
        <v>1883000</v>
      </c>
      <c r="X78" s="45">
        <v>1</v>
      </c>
      <c r="Y78" s="56">
        <f t="shared" si="6"/>
        <v>33.222</v>
      </c>
      <c r="Z78" s="57">
        <f t="shared" si="10"/>
        <v>17571.1158</v>
      </c>
      <c r="AA78" s="72">
        <f t="shared" si="11"/>
        <v>528.9</v>
      </c>
      <c r="AB78" s="59"/>
    </row>
    <row r="79" s="3" customFormat="1" ht="21" customHeight="1" spans="1:28">
      <c r="A79" s="24">
        <v>75</v>
      </c>
      <c r="B79" s="82">
        <v>1882033</v>
      </c>
      <c r="C79" s="82">
        <v>1881983</v>
      </c>
      <c r="D79" s="82">
        <f t="shared" si="7"/>
        <v>1882008</v>
      </c>
      <c r="E79" s="28" t="s">
        <v>28</v>
      </c>
      <c r="F79" s="29">
        <f t="shared" si="8"/>
        <v>50</v>
      </c>
      <c r="G79" s="81">
        <v>10.5</v>
      </c>
      <c r="H79" s="29">
        <v>8</v>
      </c>
      <c r="I79" s="42">
        <f t="shared" si="9"/>
        <v>42</v>
      </c>
      <c r="J79" s="43" t="s">
        <v>40</v>
      </c>
      <c r="K79" s="44">
        <v>1859000</v>
      </c>
      <c r="L79" s="45">
        <v>7</v>
      </c>
      <c r="M79" s="45">
        <v>0.5</v>
      </c>
      <c r="N79" s="46"/>
      <c r="O79" s="44"/>
      <c r="P79" s="44"/>
      <c r="Q79" s="45"/>
      <c r="R79" s="46"/>
      <c r="S79" s="44"/>
      <c r="T79" s="44"/>
      <c r="U79" s="45"/>
      <c r="V79" s="51" t="s">
        <v>41</v>
      </c>
      <c r="W79" s="53">
        <v>1883000</v>
      </c>
      <c r="X79" s="45">
        <v>1</v>
      </c>
      <c r="Y79" s="56">
        <f t="shared" si="6"/>
        <v>33.492</v>
      </c>
      <c r="Z79" s="57">
        <f t="shared" si="10"/>
        <v>3375.9936</v>
      </c>
      <c r="AA79" s="72">
        <f t="shared" si="11"/>
        <v>100.8</v>
      </c>
      <c r="AB79" s="59"/>
    </row>
    <row r="80" s="3" customFormat="1" ht="21" customHeight="1" spans="1:28">
      <c r="A80" s="24">
        <v>76</v>
      </c>
      <c r="B80" s="82">
        <v>1875053</v>
      </c>
      <c r="C80" s="82">
        <v>1875003</v>
      </c>
      <c r="D80" s="82">
        <f t="shared" si="7"/>
        <v>1875028</v>
      </c>
      <c r="E80" s="28" t="s">
        <v>28</v>
      </c>
      <c r="F80" s="29">
        <f t="shared" si="8"/>
        <v>50</v>
      </c>
      <c r="G80" s="81">
        <v>10.5</v>
      </c>
      <c r="H80" s="29">
        <v>8</v>
      </c>
      <c r="I80" s="42">
        <f t="shared" si="9"/>
        <v>42</v>
      </c>
      <c r="J80" s="43" t="s">
        <v>40</v>
      </c>
      <c r="K80" s="44">
        <v>1859000</v>
      </c>
      <c r="L80" s="45">
        <v>7</v>
      </c>
      <c r="M80" s="45">
        <v>0.5</v>
      </c>
      <c r="N80" s="46"/>
      <c r="O80" s="44"/>
      <c r="P80" s="44"/>
      <c r="Q80" s="45"/>
      <c r="R80" s="46"/>
      <c r="S80" s="44"/>
      <c r="T80" s="44"/>
      <c r="U80" s="45"/>
      <c r="V80" s="51" t="s">
        <v>41</v>
      </c>
      <c r="W80" s="53">
        <v>1883000</v>
      </c>
      <c r="X80" s="45">
        <v>1</v>
      </c>
      <c r="Y80" s="56">
        <f t="shared" si="6"/>
        <v>40.472</v>
      </c>
      <c r="Z80" s="57">
        <f t="shared" si="10"/>
        <v>4079.5776</v>
      </c>
      <c r="AA80" s="72">
        <f t="shared" si="11"/>
        <v>100.8</v>
      </c>
      <c r="AB80" s="59"/>
    </row>
    <row r="81" s="3" customFormat="1" ht="21" customHeight="1" spans="1:28">
      <c r="A81" s="24">
        <v>77</v>
      </c>
      <c r="B81" s="82">
        <v>1875003</v>
      </c>
      <c r="C81" s="82">
        <v>1872619</v>
      </c>
      <c r="D81" s="82">
        <f t="shared" si="7"/>
        <v>1873811</v>
      </c>
      <c r="E81" s="28" t="s">
        <v>28</v>
      </c>
      <c r="F81" s="29">
        <f t="shared" si="8"/>
        <v>2384</v>
      </c>
      <c r="G81" s="81">
        <v>9.00167785234899</v>
      </c>
      <c r="H81" s="29">
        <v>5</v>
      </c>
      <c r="I81" s="42">
        <f t="shared" si="9"/>
        <v>1073</v>
      </c>
      <c r="J81" s="43" t="s">
        <v>40</v>
      </c>
      <c r="K81" s="44">
        <v>1859000</v>
      </c>
      <c r="L81" s="45">
        <v>7</v>
      </c>
      <c r="M81" s="45">
        <v>0.5</v>
      </c>
      <c r="N81" s="46"/>
      <c r="O81" s="44"/>
      <c r="P81" s="44"/>
      <c r="Q81" s="45"/>
      <c r="R81" s="46"/>
      <c r="S81" s="44"/>
      <c r="T81" s="44"/>
      <c r="U81" s="45"/>
      <c r="V81" s="51" t="s">
        <v>41</v>
      </c>
      <c r="W81" s="53">
        <v>1883000</v>
      </c>
      <c r="X81" s="45">
        <v>1</v>
      </c>
      <c r="Y81" s="56">
        <f t="shared" si="6"/>
        <v>41.689</v>
      </c>
      <c r="Z81" s="57">
        <f t="shared" si="10"/>
        <v>107357.5128</v>
      </c>
      <c r="AA81" s="72">
        <f t="shared" si="11"/>
        <v>2575.2</v>
      </c>
      <c r="AB81" s="59"/>
    </row>
    <row r="82" s="3" customFormat="1" ht="21" customHeight="1" spans="1:28">
      <c r="A82" s="24">
        <v>78</v>
      </c>
      <c r="B82" s="82">
        <v>1872619</v>
      </c>
      <c r="C82" s="82">
        <v>1872569</v>
      </c>
      <c r="D82" s="82">
        <f t="shared" si="7"/>
        <v>1872594</v>
      </c>
      <c r="E82" s="28" t="s">
        <v>28</v>
      </c>
      <c r="F82" s="29">
        <f t="shared" si="8"/>
        <v>50</v>
      </c>
      <c r="G82" s="81">
        <v>10.5</v>
      </c>
      <c r="H82" s="29">
        <v>8</v>
      </c>
      <c r="I82" s="42">
        <f t="shared" si="9"/>
        <v>42</v>
      </c>
      <c r="J82" s="43" t="s">
        <v>40</v>
      </c>
      <c r="K82" s="44">
        <v>1859000</v>
      </c>
      <c r="L82" s="45">
        <v>7</v>
      </c>
      <c r="M82" s="45">
        <v>0.5</v>
      </c>
      <c r="N82" s="46"/>
      <c r="O82" s="44"/>
      <c r="P82" s="44"/>
      <c r="Q82" s="45"/>
      <c r="R82" s="46"/>
      <c r="S82" s="44"/>
      <c r="T82" s="44"/>
      <c r="U82" s="45"/>
      <c r="V82" s="51" t="s">
        <v>41</v>
      </c>
      <c r="W82" s="53">
        <v>1883000</v>
      </c>
      <c r="X82" s="45">
        <v>1</v>
      </c>
      <c r="Y82" s="56">
        <f t="shared" si="6"/>
        <v>42.906</v>
      </c>
      <c r="Z82" s="57">
        <f t="shared" si="10"/>
        <v>4324.9248</v>
      </c>
      <c r="AA82" s="72">
        <f t="shared" si="11"/>
        <v>100.8</v>
      </c>
      <c r="AB82" s="59"/>
    </row>
    <row r="83" s="3" customFormat="1" ht="21" customHeight="1" spans="1:28">
      <c r="A83" s="24">
        <v>79</v>
      </c>
      <c r="B83" s="82">
        <v>1870598</v>
      </c>
      <c r="C83" s="82">
        <v>1870548</v>
      </c>
      <c r="D83" s="82">
        <f t="shared" si="7"/>
        <v>1870573</v>
      </c>
      <c r="E83" s="28" t="s">
        <v>28</v>
      </c>
      <c r="F83" s="29">
        <f t="shared" si="8"/>
        <v>50</v>
      </c>
      <c r="G83" s="81">
        <v>10.5</v>
      </c>
      <c r="H83" s="29">
        <v>8</v>
      </c>
      <c r="I83" s="42">
        <f t="shared" si="9"/>
        <v>42</v>
      </c>
      <c r="J83" s="43" t="s">
        <v>40</v>
      </c>
      <c r="K83" s="44">
        <v>1859000</v>
      </c>
      <c r="L83" s="45">
        <v>7</v>
      </c>
      <c r="M83" s="45">
        <v>0.5</v>
      </c>
      <c r="N83" s="46"/>
      <c r="O83" s="44"/>
      <c r="P83" s="44"/>
      <c r="Q83" s="45"/>
      <c r="R83" s="46"/>
      <c r="S83" s="44"/>
      <c r="T83" s="44"/>
      <c r="U83" s="45"/>
      <c r="V83" s="51" t="s">
        <v>41</v>
      </c>
      <c r="W83" s="53">
        <v>1883000</v>
      </c>
      <c r="X83" s="45">
        <v>1</v>
      </c>
      <c r="Y83" s="56">
        <f t="shared" si="6"/>
        <v>44.927</v>
      </c>
      <c r="Z83" s="57">
        <f t="shared" si="10"/>
        <v>4528.6416</v>
      </c>
      <c r="AA83" s="72">
        <f t="shared" si="11"/>
        <v>100.8</v>
      </c>
      <c r="AB83" s="59"/>
    </row>
    <row r="84" s="3" customFormat="1" ht="21" customHeight="1" spans="1:28">
      <c r="A84" s="24">
        <v>80</v>
      </c>
      <c r="B84" s="82">
        <v>1870548</v>
      </c>
      <c r="C84" s="82">
        <v>1868264</v>
      </c>
      <c r="D84" s="82">
        <f t="shared" si="7"/>
        <v>1869406</v>
      </c>
      <c r="E84" s="28" t="s">
        <v>28</v>
      </c>
      <c r="F84" s="29">
        <f t="shared" si="8"/>
        <v>2284</v>
      </c>
      <c r="G84" s="81">
        <v>9.01269702276707</v>
      </c>
      <c r="H84" s="29">
        <v>5</v>
      </c>
      <c r="I84" s="42">
        <f t="shared" si="9"/>
        <v>1029.25</v>
      </c>
      <c r="J84" s="43" t="s">
        <v>40</v>
      </c>
      <c r="K84" s="44">
        <v>1859000</v>
      </c>
      <c r="L84" s="45">
        <v>7</v>
      </c>
      <c r="M84" s="45">
        <v>0.5</v>
      </c>
      <c r="N84" s="46"/>
      <c r="O84" s="44"/>
      <c r="P84" s="44"/>
      <c r="Q84" s="45"/>
      <c r="R84" s="46"/>
      <c r="S84" s="44"/>
      <c r="T84" s="44"/>
      <c r="U84" s="45"/>
      <c r="V84" s="51" t="s">
        <v>41</v>
      </c>
      <c r="W84" s="53">
        <v>1883000</v>
      </c>
      <c r="X84" s="45">
        <v>1</v>
      </c>
      <c r="Y84" s="56">
        <f t="shared" si="6"/>
        <v>46.094</v>
      </c>
      <c r="Z84" s="57">
        <f t="shared" si="10"/>
        <v>113861.3988</v>
      </c>
      <c r="AA84" s="72">
        <f t="shared" si="11"/>
        <v>2470.2</v>
      </c>
      <c r="AB84" s="59"/>
    </row>
    <row r="85" s="3" customFormat="1" ht="21" customHeight="1" spans="1:28">
      <c r="A85" s="24">
        <v>81</v>
      </c>
      <c r="B85" s="82">
        <v>1868264</v>
      </c>
      <c r="C85" s="82">
        <v>1868214</v>
      </c>
      <c r="D85" s="82">
        <f t="shared" si="7"/>
        <v>1868239</v>
      </c>
      <c r="E85" s="28" t="s">
        <v>28</v>
      </c>
      <c r="F85" s="29">
        <f t="shared" si="8"/>
        <v>50</v>
      </c>
      <c r="G85" s="81">
        <v>10.5</v>
      </c>
      <c r="H85" s="29">
        <v>8</v>
      </c>
      <c r="I85" s="42">
        <f t="shared" si="9"/>
        <v>42</v>
      </c>
      <c r="J85" s="43" t="s">
        <v>40</v>
      </c>
      <c r="K85" s="44">
        <v>1859000</v>
      </c>
      <c r="L85" s="45">
        <v>7</v>
      </c>
      <c r="M85" s="45">
        <v>0.5</v>
      </c>
      <c r="N85" s="46"/>
      <c r="O85" s="44"/>
      <c r="P85" s="44"/>
      <c r="Q85" s="45"/>
      <c r="R85" s="46"/>
      <c r="S85" s="44"/>
      <c r="T85" s="44"/>
      <c r="U85" s="45"/>
      <c r="V85" s="51" t="s">
        <v>41</v>
      </c>
      <c r="W85" s="53">
        <v>1883000</v>
      </c>
      <c r="X85" s="45">
        <v>1</v>
      </c>
      <c r="Y85" s="56">
        <f t="shared" si="6"/>
        <v>47.261</v>
      </c>
      <c r="Z85" s="57">
        <f t="shared" si="10"/>
        <v>4763.9088</v>
      </c>
      <c r="AA85" s="72">
        <f t="shared" si="11"/>
        <v>100.8</v>
      </c>
      <c r="AB85" s="59"/>
    </row>
    <row r="86" s="3" customFormat="1" ht="21" customHeight="1" spans="1:28">
      <c r="A86" s="24">
        <v>82</v>
      </c>
      <c r="B86" s="82">
        <v>1867758</v>
      </c>
      <c r="C86" s="82">
        <v>1867708</v>
      </c>
      <c r="D86" s="82">
        <f t="shared" si="7"/>
        <v>1867733</v>
      </c>
      <c r="E86" s="28" t="s">
        <v>28</v>
      </c>
      <c r="F86" s="29">
        <f t="shared" si="8"/>
        <v>50</v>
      </c>
      <c r="G86" s="81">
        <v>10.5</v>
      </c>
      <c r="H86" s="29">
        <v>8</v>
      </c>
      <c r="I86" s="42">
        <f t="shared" si="9"/>
        <v>42</v>
      </c>
      <c r="J86" s="43" t="s">
        <v>40</v>
      </c>
      <c r="K86" s="44">
        <v>1859000</v>
      </c>
      <c r="L86" s="45">
        <v>7</v>
      </c>
      <c r="M86" s="45">
        <v>0.5</v>
      </c>
      <c r="N86" s="46"/>
      <c r="O86" s="44"/>
      <c r="P86" s="44"/>
      <c r="Q86" s="45"/>
      <c r="R86" s="46"/>
      <c r="S86" s="44"/>
      <c r="T86" s="44"/>
      <c r="U86" s="45"/>
      <c r="V86" s="51" t="s">
        <v>41</v>
      </c>
      <c r="W86" s="53">
        <v>1883000</v>
      </c>
      <c r="X86" s="45">
        <v>1</v>
      </c>
      <c r="Y86" s="56">
        <f t="shared" si="6"/>
        <v>47.767</v>
      </c>
      <c r="Z86" s="57">
        <f t="shared" si="10"/>
        <v>4814.9136</v>
      </c>
      <c r="AA86" s="72">
        <f t="shared" si="11"/>
        <v>100.8</v>
      </c>
      <c r="AB86" s="59"/>
    </row>
    <row r="87" s="3" customFormat="1" ht="21" customHeight="1" spans="1:28">
      <c r="A87" s="24">
        <v>83</v>
      </c>
      <c r="B87" s="82">
        <v>1867708</v>
      </c>
      <c r="C87" s="82">
        <v>1867024</v>
      </c>
      <c r="D87" s="82">
        <f t="shared" si="7"/>
        <v>1867366</v>
      </c>
      <c r="E87" s="28" t="s">
        <v>28</v>
      </c>
      <c r="F87" s="29">
        <f t="shared" si="8"/>
        <v>684</v>
      </c>
      <c r="G87" s="81">
        <v>8.92543859649123</v>
      </c>
      <c r="H87" s="29">
        <v>5</v>
      </c>
      <c r="I87" s="42">
        <f t="shared" si="9"/>
        <v>305.25</v>
      </c>
      <c r="J87" s="43" t="s">
        <v>40</v>
      </c>
      <c r="K87" s="44">
        <v>1859000</v>
      </c>
      <c r="L87" s="45">
        <v>7</v>
      </c>
      <c r="M87" s="45">
        <v>0.5</v>
      </c>
      <c r="N87" s="46"/>
      <c r="O87" s="44"/>
      <c r="P87" s="44"/>
      <c r="Q87" s="45"/>
      <c r="R87" s="46"/>
      <c r="S87" s="44"/>
      <c r="T87" s="44"/>
      <c r="U87" s="45"/>
      <c r="V87" s="51" t="s">
        <v>41</v>
      </c>
      <c r="W87" s="53">
        <v>1883000</v>
      </c>
      <c r="X87" s="45">
        <v>1</v>
      </c>
      <c r="Y87" s="56">
        <f t="shared" si="6"/>
        <v>48.134</v>
      </c>
      <c r="Z87" s="57">
        <f t="shared" si="10"/>
        <v>35262.9684</v>
      </c>
      <c r="AA87" s="72">
        <f t="shared" si="11"/>
        <v>732.6</v>
      </c>
      <c r="AB87" s="59"/>
    </row>
    <row r="88" s="3" customFormat="1" ht="21" customHeight="1" spans="1:28">
      <c r="A88" s="24">
        <v>84</v>
      </c>
      <c r="B88" s="82">
        <v>1867024</v>
      </c>
      <c r="C88" s="82">
        <v>1866974</v>
      </c>
      <c r="D88" s="82">
        <f t="shared" si="7"/>
        <v>1866999</v>
      </c>
      <c r="E88" s="28" t="s">
        <v>28</v>
      </c>
      <c r="F88" s="29">
        <f t="shared" si="8"/>
        <v>50</v>
      </c>
      <c r="G88" s="81">
        <v>10.5</v>
      </c>
      <c r="H88" s="29">
        <v>8</v>
      </c>
      <c r="I88" s="42">
        <f t="shared" si="9"/>
        <v>42</v>
      </c>
      <c r="J88" s="43" t="s">
        <v>40</v>
      </c>
      <c r="K88" s="44">
        <v>1859000</v>
      </c>
      <c r="L88" s="45">
        <v>7</v>
      </c>
      <c r="M88" s="45">
        <v>0.5</v>
      </c>
      <c r="N88" s="46"/>
      <c r="O88" s="44"/>
      <c r="P88" s="44"/>
      <c r="Q88" s="45"/>
      <c r="R88" s="46"/>
      <c r="S88" s="44"/>
      <c r="T88" s="44"/>
      <c r="U88" s="45"/>
      <c r="V88" s="51" t="s">
        <v>41</v>
      </c>
      <c r="W88" s="53">
        <v>1883000</v>
      </c>
      <c r="X88" s="45">
        <v>1</v>
      </c>
      <c r="Y88" s="56">
        <f t="shared" si="6"/>
        <v>48.501</v>
      </c>
      <c r="Z88" s="57">
        <f t="shared" si="10"/>
        <v>4888.9008</v>
      </c>
      <c r="AA88" s="72">
        <f t="shared" si="11"/>
        <v>100.8</v>
      </c>
      <c r="AB88" s="59"/>
    </row>
    <row r="89" s="3" customFormat="1" ht="21" customHeight="1" spans="1:28">
      <c r="A89" s="24"/>
      <c r="B89" s="60"/>
      <c r="C89" s="60"/>
      <c r="D89" s="27"/>
      <c r="E89" s="61"/>
      <c r="F89" s="29"/>
      <c r="G89" s="29"/>
      <c r="H89" s="29"/>
      <c r="I89" s="30"/>
      <c r="J89" s="43"/>
      <c r="K89" s="44"/>
      <c r="L89" s="45"/>
      <c r="M89" s="45"/>
      <c r="N89" s="46"/>
      <c r="O89" s="44"/>
      <c r="P89" s="44"/>
      <c r="Q89" s="45"/>
      <c r="R89" s="46"/>
      <c r="S89" s="44"/>
      <c r="T89" s="44"/>
      <c r="U89" s="45"/>
      <c r="V89" s="51"/>
      <c r="W89" s="53"/>
      <c r="X89" s="45"/>
      <c r="Y89" s="56"/>
      <c r="Z89" s="57"/>
      <c r="AA89" s="72"/>
      <c r="AB89" s="59"/>
    </row>
    <row r="90" s="3" customFormat="1" ht="21" customHeight="1" spans="1:28">
      <c r="A90" s="64"/>
      <c r="B90" s="62"/>
      <c r="C90" s="62"/>
      <c r="D90" s="62"/>
      <c r="E90" s="63"/>
      <c r="F90" s="64"/>
      <c r="G90" s="65"/>
      <c r="H90" s="65"/>
      <c r="I90" s="42"/>
      <c r="J90" s="43"/>
      <c r="K90" s="44"/>
      <c r="L90" s="45"/>
      <c r="M90" s="45"/>
      <c r="N90" s="46"/>
      <c r="O90" s="44"/>
      <c r="P90" s="44"/>
      <c r="Q90" s="45"/>
      <c r="R90" s="46"/>
      <c r="S90" s="44"/>
      <c r="T90" s="44"/>
      <c r="U90" s="45"/>
      <c r="V90" s="46"/>
      <c r="W90" s="71"/>
      <c r="X90" s="45"/>
      <c r="Y90" s="56"/>
      <c r="Z90" s="57"/>
      <c r="AA90" s="72"/>
      <c r="AB90" s="59"/>
    </row>
    <row r="91" s="4" customFormat="1" ht="21" customHeight="1" spans="1:28">
      <c r="A91" s="66" t="s">
        <v>31</v>
      </c>
      <c r="B91" s="67"/>
      <c r="C91" s="67"/>
      <c r="D91" s="67"/>
      <c r="E91" s="68"/>
      <c r="F91" s="69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0"/>
      <c r="X91" s="70"/>
      <c r="Y91" s="73"/>
      <c r="Z91" s="57">
        <f>SUM(Z5:Z90)</f>
        <v>2979085.257156</v>
      </c>
      <c r="AA91" s="57">
        <f>SUM(AA5:AA90)</f>
        <v>48130.056</v>
      </c>
      <c r="AB91" s="57">
        <f>Z91/AA91</f>
        <v>61.8965674412679</v>
      </c>
    </row>
  </sheetData>
  <autoFilter ref="A4:AB107">
    <extLst/>
  </autoFilter>
  <mergeCells count="18">
    <mergeCell ref="A2:AB2"/>
    <mergeCell ref="J3:M3"/>
    <mergeCell ref="N3:Q3"/>
    <mergeCell ref="R3:U3"/>
    <mergeCell ref="V3:X3"/>
    <mergeCell ref="A91:E91"/>
    <mergeCell ref="A3:A4"/>
    <mergeCell ref="D3:D4"/>
    <mergeCell ref="E3:E4"/>
    <mergeCell ref="F3:F4"/>
    <mergeCell ref="G3:G4"/>
    <mergeCell ref="H3:H4"/>
    <mergeCell ref="I3:I4"/>
    <mergeCell ref="Y3:Y4"/>
    <mergeCell ref="Z3:Z4"/>
    <mergeCell ref="AA3:AA4"/>
    <mergeCell ref="AB3:AB4"/>
    <mergeCell ref="B3:C4"/>
  </mergeCells>
  <printOptions horizontalCentered="1"/>
  <pageMargins left="0.590551181102362" right="0.590551181102362" top="0.393700787401575" bottom="0.47244094488189" header="0.393700787401575" footer="0.393700787401575"/>
  <pageSetup paperSize="8" scale="79" fitToHeight="0" orientation="landscape"/>
  <headerFooter>
    <oddHeader>&amp;L沈海高速公路福泉段路面提升改造工程2024年度&amp;R第&amp;P页 共&amp;N页  S-LM-IV-02</oddHeader>
    <oddFooter>&amp;L          设计：&amp;C复核：                   &amp;R审核：         &amp;K00+000.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140"/>
  <sheetViews>
    <sheetView view="pageBreakPreview" zoomScaleNormal="100" workbookViewId="0">
      <selection activeCell="A2" sqref="A2:AB2"/>
    </sheetView>
  </sheetViews>
  <sheetFormatPr defaultColWidth="8.88333333333333" defaultRowHeight="24.9" customHeight="1"/>
  <cols>
    <col min="1" max="1" width="3.775" style="5" customWidth="1"/>
    <col min="2" max="2" width="9.88333333333333" style="6" customWidth="1"/>
    <col min="3" max="3" width="10" style="6" customWidth="1"/>
    <col min="4" max="4" width="9.88333333333333" style="6" customWidth="1"/>
    <col min="5" max="5" width="11.3333333333333" style="6" customWidth="1"/>
    <col min="6" max="6" width="6.10833333333333" style="7" hidden="1" customWidth="1"/>
    <col min="7" max="7" width="6.10833333333333" style="8" hidden="1" customWidth="1"/>
    <col min="8" max="8" width="6.775" style="8" hidden="1" customWidth="1"/>
    <col min="9" max="9" width="7.21666666666667" style="8" hidden="1" customWidth="1"/>
    <col min="10" max="10" width="4.775" style="8" customWidth="1"/>
    <col min="11" max="11" width="8.88333333333333" style="8" customWidth="1"/>
    <col min="12" max="12" width="7" style="8" customWidth="1"/>
    <col min="13" max="13" width="7.21666666666667" style="8" customWidth="1"/>
    <col min="14" max="14" width="6" style="8" customWidth="1"/>
    <col min="15" max="15" width="8.55833333333333" style="8" customWidth="1"/>
    <col min="16" max="16" width="7" style="8" customWidth="1"/>
    <col min="17" max="17" width="11.1083333333333" style="8" customWidth="1"/>
    <col min="18" max="18" width="6.44166666666667" style="8" customWidth="1"/>
    <col min="19" max="19" width="8.66666666666667" style="8" customWidth="1"/>
    <col min="20" max="20" width="8.10833333333333" style="8" customWidth="1"/>
    <col min="21" max="21" width="9.775" style="8" customWidth="1"/>
    <col min="22" max="22" width="6.33333333333333" style="8" customWidth="1"/>
    <col min="23" max="23" width="8.44166666666667" style="8" customWidth="1"/>
    <col min="24" max="24" width="8.21666666666667" style="8" customWidth="1"/>
    <col min="25" max="25" width="7" style="9" customWidth="1"/>
    <col min="26" max="26" width="10.2166666666667" style="8" customWidth="1"/>
    <col min="27" max="27" width="8" style="10" customWidth="1"/>
    <col min="28" max="28" width="7.10833333333333" style="11" customWidth="1"/>
    <col min="29" max="30" width="8.88333333333333" style="11"/>
    <col min="31" max="32" width="8.88333333333333" style="12"/>
    <col min="33" max="16362" width="8.88333333333333" style="12" hidden="1" customWidth="1"/>
    <col min="16363" max="16384" width="8.88333333333333" style="12"/>
  </cols>
  <sheetData>
    <row r="1" ht="14.25" customHeight="1"/>
    <row r="2" s="1" customFormat="1" ht="36" customHeight="1" spans="1:30">
      <c r="A2" s="13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54"/>
      <c r="AD2" s="54"/>
    </row>
    <row r="3" s="2" customFormat="1" ht="30" customHeight="1" spans="1:28">
      <c r="A3" s="15" t="s">
        <v>1</v>
      </c>
      <c r="B3" s="16" t="s">
        <v>2</v>
      </c>
      <c r="C3" s="17"/>
      <c r="D3" s="18" t="s">
        <v>3</v>
      </c>
      <c r="E3" s="18" t="s">
        <v>4</v>
      </c>
      <c r="F3" s="18" t="s">
        <v>5</v>
      </c>
      <c r="G3" s="19" t="s">
        <v>6</v>
      </c>
      <c r="H3" s="19" t="s">
        <v>7</v>
      </c>
      <c r="I3" s="19" t="s">
        <v>8</v>
      </c>
      <c r="J3" s="34" t="s">
        <v>9</v>
      </c>
      <c r="K3" s="35"/>
      <c r="L3" s="35"/>
      <c r="M3" s="36"/>
      <c r="N3" s="37" t="s">
        <v>10</v>
      </c>
      <c r="O3" s="38"/>
      <c r="P3" s="38"/>
      <c r="Q3" s="47"/>
      <c r="R3" s="37" t="s">
        <v>10</v>
      </c>
      <c r="S3" s="38"/>
      <c r="T3" s="38"/>
      <c r="U3" s="48"/>
      <c r="V3" s="76" t="s">
        <v>42</v>
      </c>
      <c r="W3" s="40"/>
      <c r="X3" s="40"/>
      <c r="Y3" s="55" t="s">
        <v>12</v>
      </c>
      <c r="Z3" s="55" t="s">
        <v>13</v>
      </c>
      <c r="AA3" s="19" t="s">
        <v>14</v>
      </c>
      <c r="AB3" s="55" t="s">
        <v>15</v>
      </c>
    </row>
    <row r="4" s="2" customFormat="1" ht="35.1" customHeight="1" spans="1:28">
      <c r="A4" s="20"/>
      <c r="B4" s="21"/>
      <c r="C4" s="22"/>
      <c r="D4" s="20"/>
      <c r="E4" s="20"/>
      <c r="F4" s="20"/>
      <c r="G4" s="23"/>
      <c r="H4" s="23"/>
      <c r="I4" s="23"/>
      <c r="J4" s="39" t="s">
        <v>16</v>
      </c>
      <c r="K4" s="40" t="s">
        <v>17</v>
      </c>
      <c r="L4" s="39" t="s">
        <v>18</v>
      </c>
      <c r="M4" s="75" t="s">
        <v>23</v>
      </c>
      <c r="N4" s="40" t="s">
        <v>20</v>
      </c>
      <c r="O4" s="41" t="s">
        <v>21</v>
      </c>
      <c r="P4" s="41" t="s">
        <v>22</v>
      </c>
      <c r="Q4" s="39" t="s">
        <v>19</v>
      </c>
      <c r="R4" s="40" t="s">
        <v>20</v>
      </c>
      <c r="S4" s="41" t="s">
        <v>21</v>
      </c>
      <c r="T4" s="41" t="s">
        <v>22</v>
      </c>
      <c r="U4" s="49" t="s">
        <v>19</v>
      </c>
      <c r="V4" s="40" t="s">
        <v>20</v>
      </c>
      <c r="W4" s="40" t="s">
        <v>17</v>
      </c>
      <c r="X4" s="50" t="s">
        <v>23</v>
      </c>
      <c r="Y4" s="23"/>
      <c r="Z4" s="23"/>
      <c r="AA4" s="23"/>
      <c r="AB4" s="23"/>
    </row>
    <row r="5" s="3" customFormat="1" ht="21" customHeight="1" spans="1:28">
      <c r="A5" s="24">
        <v>1</v>
      </c>
      <c r="B5" s="74" t="s">
        <v>43</v>
      </c>
      <c r="C5" s="26"/>
      <c r="D5" s="27">
        <v>1974000</v>
      </c>
      <c r="E5" s="28" t="s">
        <v>44</v>
      </c>
      <c r="F5" s="29">
        <v>236</v>
      </c>
      <c r="G5" s="30">
        <v>4.05</v>
      </c>
      <c r="H5" s="29">
        <v>11</v>
      </c>
      <c r="I5" s="42">
        <f t="shared" ref="I5:I68" si="0">F5*G5*H5/100</f>
        <v>105.138</v>
      </c>
      <c r="J5" s="43"/>
      <c r="K5" s="44"/>
      <c r="L5" s="45"/>
      <c r="M5" s="45"/>
      <c r="N5" s="46"/>
      <c r="O5" s="44"/>
      <c r="P5" s="44"/>
      <c r="Q5" s="45"/>
      <c r="R5" s="46"/>
      <c r="S5" s="44"/>
      <c r="T5" s="44"/>
      <c r="U5" s="45"/>
      <c r="V5" s="51"/>
      <c r="W5" s="52"/>
      <c r="X5" s="45"/>
      <c r="Y5" s="56">
        <f>ABS(K5-D5)/1000+L5+M5+Q5+U5+X5</f>
        <v>1974</v>
      </c>
      <c r="Z5" s="57">
        <f t="shared" ref="Z5:Z68" si="1">AA5*Y5</f>
        <v>498101.7888</v>
      </c>
      <c r="AA5" s="58">
        <f t="shared" ref="AA5:AA68" si="2">I5*2.4</f>
        <v>252.3312</v>
      </c>
      <c r="AB5" s="59"/>
    </row>
    <row r="6" s="3" customFormat="1" ht="21" customHeight="1" spans="1:28">
      <c r="A6" s="24">
        <v>2</v>
      </c>
      <c r="B6" s="74" t="s">
        <v>45</v>
      </c>
      <c r="C6" s="26"/>
      <c r="D6" s="27">
        <v>1974000</v>
      </c>
      <c r="E6" s="28" t="s">
        <v>44</v>
      </c>
      <c r="F6" s="29">
        <v>76</v>
      </c>
      <c r="G6" s="30">
        <v>4.05</v>
      </c>
      <c r="H6" s="29">
        <v>11</v>
      </c>
      <c r="I6" s="42">
        <f t="shared" si="0"/>
        <v>33.858</v>
      </c>
      <c r="J6" s="43"/>
      <c r="K6" s="44"/>
      <c r="L6" s="45"/>
      <c r="M6" s="45"/>
      <c r="N6" s="46"/>
      <c r="O6" s="44"/>
      <c r="P6" s="44"/>
      <c r="Q6" s="45"/>
      <c r="R6" s="46"/>
      <c r="S6" s="44"/>
      <c r="T6" s="44"/>
      <c r="U6" s="45"/>
      <c r="V6" s="51"/>
      <c r="W6" s="52"/>
      <c r="X6" s="45"/>
      <c r="Y6" s="56">
        <f t="shared" ref="Y6:Y37" si="3">ABS(K6-D6)/1000+L6+M6+Q6+U6+X6</f>
        <v>1974</v>
      </c>
      <c r="Z6" s="57">
        <f t="shared" si="1"/>
        <v>160405.6608</v>
      </c>
      <c r="AA6" s="58">
        <f t="shared" si="2"/>
        <v>81.2592</v>
      </c>
      <c r="AB6" s="59"/>
    </row>
    <row r="7" s="3" customFormat="1" ht="21" customHeight="1" spans="1:28">
      <c r="A7" s="24">
        <v>3</v>
      </c>
      <c r="B7" s="25" t="s">
        <v>46</v>
      </c>
      <c r="C7" s="26"/>
      <c r="D7" s="27">
        <v>1974000</v>
      </c>
      <c r="E7" s="28" t="s">
        <v>47</v>
      </c>
      <c r="F7" s="29">
        <v>90</v>
      </c>
      <c r="G7" s="30">
        <v>22.63</v>
      </c>
      <c r="H7" s="29">
        <v>11</v>
      </c>
      <c r="I7" s="42">
        <f t="shared" si="0"/>
        <v>224.037</v>
      </c>
      <c r="J7" s="43"/>
      <c r="K7" s="44"/>
      <c r="L7" s="45"/>
      <c r="M7" s="45"/>
      <c r="N7" s="46"/>
      <c r="O7" s="44"/>
      <c r="P7" s="44"/>
      <c r="Q7" s="45"/>
      <c r="R7" s="46"/>
      <c r="S7" s="44"/>
      <c r="T7" s="44"/>
      <c r="U7" s="45"/>
      <c r="V7" s="51"/>
      <c r="W7" s="52"/>
      <c r="X7" s="45"/>
      <c r="Y7" s="56">
        <f t="shared" si="3"/>
        <v>1974</v>
      </c>
      <c r="Z7" s="57">
        <f t="shared" si="1"/>
        <v>1061397.6912</v>
      </c>
      <c r="AA7" s="58">
        <f t="shared" si="2"/>
        <v>537.6888</v>
      </c>
      <c r="AB7" s="59"/>
    </row>
    <row r="8" s="3" customFormat="1" ht="21" customHeight="1" spans="1:28">
      <c r="A8" s="24">
        <v>4</v>
      </c>
      <c r="B8" s="25" t="s">
        <v>48</v>
      </c>
      <c r="C8" s="26"/>
      <c r="D8" s="27">
        <v>1974000</v>
      </c>
      <c r="E8" s="28" t="s">
        <v>47</v>
      </c>
      <c r="F8" s="29">
        <v>80</v>
      </c>
      <c r="G8" s="30">
        <v>12</v>
      </c>
      <c r="H8" s="29">
        <v>11</v>
      </c>
      <c r="I8" s="42">
        <f t="shared" si="0"/>
        <v>105.6</v>
      </c>
      <c r="J8" s="43"/>
      <c r="K8" s="44"/>
      <c r="L8" s="45"/>
      <c r="M8" s="45"/>
      <c r="N8" s="46"/>
      <c r="O8" s="44"/>
      <c r="P8" s="44"/>
      <c r="Q8" s="45"/>
      <c r="R8" s="46"/>
      <c r="S8" s="44"/>
      <c r="T8" s="44"/>
      <c r="U8" s="45"/>
      <c r="V8" s="51"/>
      <c r="W8" s="52"/>
      <c r="X8" s="45"/>
      <c r="Y8" s="56">
        <f t="shared" si="3"/>
        <v>1974</v>
      </c>
      <c r="Z8" s="57">
        <f t="shared" si="1"/>
        <v>500290.56</v>
      </c>
      <c r="AA8" s="58">
        <f t="shared" si="2"/>
        <v>253.44</v>
      </c>
      <c r="AB8" s="59"/>
    </row>
    <row r="9" s="3" customFormat="1" ht="21" customHeight="1" spans="1:28">
      <c r="A9" s="24">
        <v>5</v>
      </c>
      <c r="B9" s="25" t="s">
        <v>49</v>
      </c>
      <c r="C9" s="26"/>
      <c r="D9" s="27">
        <v>1974000</v>
      </c>
      <c r="E9" s="28" t="s">
        <v>47</v>
      </c>
      <c r="F9" s="29">
        <v>116</v>
      </c>
      <c r="G9" s="30">
        <v>15</v>
      </c>
      <c r="H9" s="29">
        <v>11</v>
      </c>
      <c r="I9" s="42">
        <f t="shared" si="0"/>
        <v>191.4</v>
      </c>
      <c r="J9" s="43"/>
      <c r="K9" s="44"/>
      <c r="L9" s="45"/>
      <c r="M9" s="45"/>
      <c r="N9" s="46"/>
      <c r="O9" s="44"/>
      <c r="P9" s="44"/>
      <c r="Q9" s="45"/>
      <c r="R9" s="46"/>
      <c r="S9" s="44"/>
      <c r="T9" s="44"/>
      <c r="U9" s="45"/>
      <c r="V9" s="51"/>
      <c r="W9" s="52"/>
      <c r="X9" s="45"/>
      <c r="Y9" s="56">
        <f t="shared" si="3"/>
        <v>1974</v>
      </c>
      <c r="Z9" s="57">
        <f t="shared" si="1"/>
        <v>906776.64</v>
      </c>
      <c r="AA9" s="58">
        <f t="shared" si="2"/>
        <v>459.36</v>
      </c>
      <c r="AB9" s="59"/>
    </row>
    <row r="10" s="3" customFormat="1" ht="21" customHeight="1" spans="1:28">
      <c r="A10" s="24">
        <v>6</v>
      </c>
      <c r="B10" s="25" t="s">
        <v>50</v>
      </c>
      <c r="C10" s="26"/>
      <c r="D10" s="27">
        <v>1974000</v>
      </c>
      <c r="E10" s="28" t="s">
        <v>47</v>
      </c>
      <c r="F10" s="29">
        <v>20</v>
      </c>
      <c r="G10" s="30">
        <v>8</v>
      </c>
      <c r="H10" s="29">
        <v>11</v>
      </c>
      <c r="I10" s="42">
        <f t="shared" si="0"/>
        <v>17.6</v>
      </c>
      <c r="J10" s="43"/>
      <c r="K10" s="44"/>
      <c r="L10" s="45"/>
      <c r="M10" s="45"/>
      <c r="N10" s="46"/>
      <c r="O10" s="44"/>
      <c r="P10" s="44"/>
      <c r="Q10" s="45"/>
      <c r="R10" s="46"/>
      <c r="S10" s="44"/>
      <c r="T10" s="44"/>
      <c r="U10" s="45"/>
      <c r="V10" s="51"/>
      <c r="W10" s="52"/>
      <c r="X10" s="45"/>
      <c r="Y10" s="56">
        <f t="shared" si="3"/>
        <v>1974</v>
      </c>
      <c r="Z10" s="57">
        <f t="shared" si="1"/>
        <v>83381.76</v>
      </c>
      <c r="AA10" s="58">
        <f t="shared" si="2"/>
        <v>42.24</v>
      </c>
      <c r="AB10" s="59"/>
    </row>
    <row r="11" s="3" customFormat="1" ht="21" customHeight="1" spans="1:28">
      <c r="A11" s="24">
        <v>7</v>
      </c>
      <c r="B11" s="25" t="s">
        <v>49</v>
      </c>
      <c r="C11" s="26"/>
      <c r="D11" s="27">
        <v>1974000</v>
      </c>
      <c r="E11" s="28" t="s">
        <v>47</v>
      </c>
      <c r="F11" s="29">
        <v>20</v>
      </c>
      <c r="G11" s="30">
        <v>4.5</v>
      </c>
      <c r="H11" s="29">
        <v>0</v>
      </c>
      <c r="I11" s="42">
        <f t="shared" si="0"/>
        <v>0</v>
      </c>
      <c r="J11" s="43"/>
      <c r="K11" s="44"/>
      <c r="L11" s="45"/>
      <c r="M11" s="45"/>
      <c r="N11" s="46"/>
      <c r="O11" s="44"/>
      <c r="P11" s="44"/>
      <c r="Q11" s="45"/>
      <c r="R11" s="46"/>
      <c r="S11" s="44"/>
      <c r="T11" s="44"/>
      <c r="U11" s="45"/>
      <c r="V11" s="51"/>
      <c r="W11" s="52"/>
      <c r="X11" s="45"/>
      <c r="Y11" s="56">
        <f t="shared" si="3"/>
        <v>1974</v>
      </c>
      <c r="Z11" s="57">
        <f t="shared" si="1"/>
        <v>0</v>
      </c>
      <c r="AA11" s="58">
        <f t="shared" si="2"/>
        <v>0</v>
      </c>
      <c r="AB11" s="59"/>
    </row>
    <row r="12" s="3" customFormat="1" ht="21" customHeight="1" spans="1:28">
      <c r="A12" s="24">
        <v>8</v>
      </c>
      <c r="B12" s="25" t="s">
        <v>51</v>
      </c>
      <c r="C12" s="26"/>
      <c r="D12" s="27">
        <v>1974000</v>
      </c>
      <c r="E12" s="28" t="s">
        <v>44</v>
      </c>
      <c r="F12" s="29">
        <v>280</v>
      </c>
      <c r="G12" s="30">
        <v>4.05</v>
      </c>
      <c r="H12" s="29">
        <v>11</v>
      </c>
      <c r="I12" s="42">
        <f t="shared" si="0"/>
        <v>124.74</v>
      </c>
      <c r="J12" s="43"/>
      <c r="K12" s="44"/>
      <c r="L12" s="45"/>
      <c r="M12" s="45"/>
      <c r="N12" s="46"/>
      <c r="O12" s="44"/>
      <c r="P12" s="44"/>
      <c r="Q12" s="45"/>
      <c r="R12" s="46"/>
      <c r="S12" s="44"/>
      <c r="T12" s="44"/>
      <c r="U12" s="45"/>
      <c r="V12" s="51"/>
      <c r="W12" s="52"/>
      <c r="X12" s="45"/>
      <c r="Y12" s="56">
        <f t="shared" si="3"/>
        <v>1974</v>
      </c>
      <c r="Z12" s="57">
        <f t="shared" si="1"/>
        <v>590968.224</v>
      </c>
      <c r="AA12" s="58">
        <f t="shared" si="2"/>
        <v>299.376</v>
      </c>
      <c r="AB12" s="59"/>
    </row>
    <row r="13" s="3" customFormat="1" ht="21" customHeight="1" spans="1:28">
      <c r="A13" s="24">
        <v>9</v>
      </c>
      <c r="B13" s="25" t="s">
        <v>52</v>
      </c>
      <c r="C13" s="26"/>
      <c r="D13" s="27">
        <v>1974000</v>
      </c>
      <c r="E13" s="28" t="s">
        <v>44</v>
      </c>
      <c r="F13" s="29">
        <v>300</v>
      </c>
      <c r="G13" s="30">
        <v>4.05</v>
      </c>
      <c r="H13" s="29">
        <v>11</v>
      </c>
      <c r="I13" s="42">
        <f t="shared" si="0"/>
        <v>133.65</v>
      </c>
      <c r="J13" s="43"/>
      <c r="K13" s="44"/>
      <c r="L13" s="45"/>
      <c r="M13" s="45"/>
      <c r="N13" s="46"/>
      <c r="O13" s="44"/>
      <c r="P13" s="44"/>
      <c r="Q13" s="45"/>
      <c r="R13" s="46"/>
      <c r="S13" s="44"/>
      <c r="T13" s="44"/>
      <c r="U13" s="45"/>
      <c r="V13" s="51"/>
      <c r="W13" s="52"/>
      <c r="X13" s="45"/>
      <c r="Y13" s="56">
        <f t="shared" si="3"/>
        <v>1974</v>
      </c>
      <c r="Z13" s="57">
        <f t="shared" si="1"/>
        <v>633180.24</v>
      </c>
      <c r="AA13" s="58">
        <f t="shared" si="2"/>
        <v>320.76</v>
      </c>
      <c r="AB13" s="59"/>
    </row>
    <row r="14" s="3" customFormat="1" ht="21" customHeight="1" spans="1:28">
      <c r="A14" s="24">
        <v>10</v>
      </c>
      <c r="B14" s="25" t="s">
        <v>53</v>
      </c>
      <c r="C14" s="26"/>
      <c r="D14" s="27">
        <v>1974000</v>
      </c>
      <c r="E14" s="28" t="s">
        <v>44</v>
      </c>
      <c r="F14" s="29">
        <v>394</v>
      </c>
      <c r="G14" s="30">
        <v>4.05</v>
      </c>
      <c r="H14" s="29">
        <v>9</v>
      </c>
      <c r="I14" s="42">
        <f t="shared" si="0"/>
        <v>143.613</v>
      </c>
      <c r="J14" s="43"/>
      <c r="K14" s="44"/>
      <c r="L14" s="45"/>
      <c r="M14" s="45"/>
      <c r="N14" s="46"/>
      <c r="O14" s="44"/>
      <c r="P14" s="44"/>
      <c r="Q14" s="45"/>
      <c r="R14" s="46"/>
      <c r="S14" s="44"/>
      <c r="T14" s="44"/>
      <c r="U14" s="45"/>
      <c r="V14" s="51"/>
      <c r="W14" s="52"/>
      <c r="X14" s="45"/>
      <c r="Y14" s="56">
        <f t="shared" si="3"/>
        <v>1974</v>
      </c>
      <c r="Z14" s="57">
        <f t="shared" si="1"/>
        <v>680380.9488</v>
      </c>
      <c r="AA14" s="58">
        <f t="shared" si="2"/>
        <v>344.6712</v>
      </c>
      <c r="AB14" s="59"/>
    </row>
    <row r="15" s="3" customFormat="1" ht="21" customHeight="1" spans="1:28">
      <c r="A15" s="24">
        <v>11</v>
      </c>
      <c r="B15" s="25" t="s">
        <v>54</v>
      </c>
      <c r="C15" s="26"/>
      <c r="D15" s="27">
        <v>1974000</v>
      </c>
      <c r="E15" s="28" t="s">
        <v>44</v>
      </c>
      <c r="F15" s="29">
        <v>60</v>
      </c>
      <c r="G15" s="30">
        <v>8</v>
      </c>
      <c r="H15" s="29"/>
      <c r="I15" s="42">
        <v>38.4</v>
      </c>
      <c r="J15" s="43"/>
      <c r="K15" s="44"/>
      <c r="L15" s="45"/>
      <c r="M15" s="45"/>
      <c r="N15" s="46"/>
      <c r="O15" s="44"/>
      <c r="P15" s="44"/>
      <c r="Q15" s="45"/>
      <c r="R15" s="46"/>
      <c r="S15" s="44"/>
      <c r="T15" s="44"/>
      <c r="U15" s="45"/>
      <c r="V15" s="51"/>
      <c r="W15" s="52"/>
      <c r="X15" s="45"/>
      <c r="Y15" s="56">
        <f t="shared" si="3"/>
        <v>1974</v>
      </c>
      <c r="Z15" s="57">
        <f t="shared" si="1"/>
        <v>181923.84</v>
      </c>
      <c r="AA15" s="58">
        <f t="shared" si="2"/>
        <v>92.16</v>
      </c>
      <c r="AB15" s="59"/>
    </row>
    <row r="16" s="3" customFormat="1" ht="21" customHeight="1" spans="1:28">
      <c r="A16" s="24">
        <v>12</v>
      </c>
      <c r="B16" s="25" t="s">
        <v>55</v>
      </c>
      <c r="C16" s="26"/>
      <c r="D16" s="27">
        <v>1974000</v>
      </c>
      <c r="E16" s="28" t="s">
        <v>44</v>
      </c>
      <c r="F16" s="29">
        <v>25</v>
      </c>
      <c r="G16" s="30">
        <v>4.05</v>
      </c>
      <c r="H16" s="29">
        <v>11</v>
      </c>
      <c r="I16" s="42">
        <f t="shared" si="0"/>
        <v>11.1375</v>
      </c>
      <c r="J16" s="43"/>
      <c r="K16" s="44"/>
      <c r="L16" s="45"/>
      <c r="M16" s="45"/>
      <c r="N16" s="46"/>
      <c r="O16" s="44"/>
      <c r="P16" s="44"/>
      <c r="Q16" s="45"/>
      <c r="R16" s="46"/>
      <c r="S16" s="44"/>
      <c r="T16" s="44"/>
      <c r="U16" s="45"/>
      <c r="V16" s="51"/>
      <c r="W16" s="52"/>
      <c r="X16" s="45"/>
      <c r="Y16" s="56">
        <f t="shared" si="3"/>
        <v>1974</v>
      </c>
      <c r="Z16" s="57">
        <f t="shared" si="1"/>
        <v>52765.02</v>
      </c>
      <c r="AA16" s="58">
        <f t="shared" si="2"/>
        <v>26.73</v>
      </c>
      <c r="AB16" s="59"/>
    </row>
    <row r="17" s="3" customFormat="1" ht="21" customHeight="1" spans="1:28">
      <c r="A17" s="24">
        <v>13</v>
      </c>
      <c r="B17" s="25" t="s">
        <v>56</v>
      </c>
      <c r="C17" s="26"/>
      <c r="D17" s="27">
        <v>1974000</v>
      </c>
      <c r="E17" s="28" t="s">
        <v>44</v>
      </c>
      <c r="F17" s="29">
        <v>394</v>
      </c>
      <c r="G17" s="30">
        <v>4.05</v>
      </c>
      <c r="H17" s="29">
        <v>9</v>
      </c>
      <c r="I17" s="42">
        <f t="shared" si="0"/>
        <v>143.613</v>
      </c>
      <c r="J17" s="43"/>
      <c r="K17" s="44"/>
      <c r="L17" s="45"/>
      <c r="M17" s="45"/>
      <c r="N17" s="46"/>
      <c r="O17" s="44"/>
      <c r="P17" s="44"/>
      <c r="Q17" s="45"/>
      <c r="R17" s="46"/>
      <c r="S17" s="44"/>
      <c r="T17" s="44"/>
      <c r="U17" s="45"/>
      <c r="V17" s="51"/>
      <c r="W17" s="53"/>
      <c r="X17" s="45"/>
      <c r="Y17" s="56">
        <f t="shared" si="3"/>
        <v>1974</v>
      </c>
      <c r="Z17" s="57">
        <f t="shared" si="1"/>
        <v>680380.9488</v>
      </c>
      <c r="AA17" s="58">
        <f t="shared" si="2"/>
        <v>344.6712</v>
      </c>
      <c r="AB17" s="59"/>
    </row>
    <row r="18" s="3" customFormat="1" ht="21" customHeight="1" spans="1:28">
      <c r="A18" s="24">
        <v>14</v>
      </c>
      <c r="B18" s="25" t="s">
        <v>57</v>
      </c>
      <c r="C18" s="26"/>
      <c r="D18" s="27">
        <v>1974000</v>
      </c>
      <c r="E18" s="28" t="s">
        <v>44</v>
      </c>
      <c r="F18" s="29">
        <v>192</v>
      </c>
      <c r="G18" s="30">
        <v>4.05</v>
      </c>
      <c r="H18" s="29">
        <v>11</v>
      </c>
      <c r="I18" s="42">
        <f t="shared" si="0"/>
        <v>85.536</v>
      </c>
      <c r="J18" s="43"/>
      <c r="K18" s="44"/>
      <c r="L18" s="45"/>
      <c r="M18" s="45"/>
      <c r="N18" s="46"/>
      <c r="O18" s="44"/>
      <c r="P18" s="44"/>
      <c r="Q18" s="45"/>
      <c r="R18" s="46"/>
      <c r="S18" s="44"/>
      <c r="T18" s="44"/>
      <c r="U18" s="45"/>
      <c r="V18" s="51"/>
      <c r="W18" s="53"/>
      <c r="X18" s="45"/>
      <c r="Y18" s="56">
        <f t="shared" si="3"/>
        <v>1974</v>
      </c>
      <c r="Z18" s="57">
        <f t="shared" si="1"/>
        <v>405235.3536</v>
      </c>
      <c r="AA18" s="58">
        <f t="shared" si="2"/>
        <v>205.2864</v>
      </c>
      <c r="AB18" s="59"/>
    </row>
    <row r="19" s="3" customFormat="1" ht="21" customHeight="1" spans="1:28">
      <c r="A19" s="24">
        <v>15</v>
      </c>
      <c r="B19" s="25" t="s">
        <v>58</v>
      </c>
      <c r="C19" s="26"/>
      <c r="D19" s="31">
        <v>1969000</v>
      </c>
      <c r="E19" s="28" t="s">
        <v>44</v>
      </c>
      <c r="F19" s="29">
        <v>300</v>
      </c>
      <c r="G19" s="30">
        <v>6</v>
      </c>
      <c r="H19" s="29">
        <v>11</v>
      </c>
      <c r="I19" s="42">
        <f t="shared" si="0"/>
        <v>198</v>
      </c>
      <c r="J19" s="43"/>
      <c r="K19" s="44"/>
      <c r="L19" s="45"/>
      <c r="M19" s="45"/>
      <c r="N19" s="46"/>
      <c r="O19" s="44"/>
      <c r="P19" s="44"/>
      <c r="Q19" s="45"/>
      <c r="R19" s="46"/>
      <c r="S19" s="44"/>
      <c r="T19" s="44"/>
      <c r="U19" s="45"/>
      <c r="V19" s="51"/>
      <c r="W19" s="53"/>
      <c r="X19" s="45"/>
      <c r="Y19" s="56">
        <f t="shared" si="3"/>
        <v>1969</v>
      </c>
      <c r="Z19" s="57">
        <f t="shared" si="1"/>
        <v>935668.8</v>
      </c>
      <c r="AA19" s="58">
        <f t="shared" si="2"/>
        <v>475.2</v>
      </c>
      <c r="AB19" s="59"/>
    </row>
    <row r="20" s="3" customFormat="1" ht="21" customHeight="1" spans="1:28">
      <c r="A20" s="24">
        <v>16</v>
      </c>
      <c r="B20" s="25" t="s">
        <v>59</v>
      </c>
      <c r="C20" s="26"/>
      <c r="D20" s="27">
        <v>1969000</v>
      </c>
      <c r="E20" s="28" t="s">
        <v>44</v>
      </c>
      <c r="F20" s="29">
        <v>200</v>
      </c>
      <c r="G20" s="30">
        <v>4</v>
      </c>
      <c r="H20" s="29">
        <v>11</v>
      </c>
      <c r="I20" s="42">
        <f t="shared" si="0"/>
        <v>88</v>
      </c>
      <c r="J20" s="43"/>
      <c r="K20" s="44"/>
      <c r="L20" s="45"/>
      <c r="M20" s="45"/>
      <c r="N20" s="46"/>
      <c r="O20" s="44"/>
      <c r="P20" s="44"/>
      <c r="Q20" s="45"/>
      <c r="R20" s="46"/>
      <c r="S20" s="44"/>
      <c r="T20" s="44"/>
      <c r="U20" s="45"/>
      <c r="V20" s="51"/>
      <c r="W20" s="53"/>
      <c r="X20" s="45"/>
      <c r="Y20" s="56">
        <f t="shared" si="3"/>
        <v>1969</v>
      </c>
      <c r="Z20" s="57">
        <f t="shared" si="1"/>
        <v>415852.8</v>
      </c>
      <c r="AA20" s="58">
        <f t="shared" si="2"/>
        <v>211.2</v>
      </c>
      <c r="AB20" s="59"/>
    </row>
    <row r="21" s="3" customFormat="1" ht="21" customHeight="1" spans="1:28">
      <c r="A21" s="24">
        <v>17</v>
      </c>
      <c r="B21" s="25" t="s">
        <v>60</v>
      </c>
      <c r="C21" s="26"/>
      <c r="D21" s="27">
        <v>1958000</v>
      </c>
      <c r="E21" s="28" t="s">
        <v>44</v>
      </c>
      <c r="F21" s="29">
        <v>264</v>
      </c>
      <c r="G21" s="30">
        <v>4.05</v>
      </c>
      <c r="H21" s="29">
        <v>11</v>
      </c>
      <c r="I21" s="42">
        <f t="shared" si="0"/>
        <v>117.612</v>
      </c>
      <c r="J21" s="43"/>
      <c r="K21" s="44"/>
      <c r="L21" s="45"/>
      <c r="M21" s="45"/>
      <c r="N21" s="46"/>
      <c r="O21" s="44"/>
      <c r="P21" s="44"/>
      <c r="Q21" s="45"/>
      <c r="R21" s="46"/>
      <c r="S21" s="44"/>
      <c r="T21" s="44"/>
      <c r="U21" s="45"/>
      <c r="V21" s="51"/>
      <c r="W21" s="53"/>
      <c r="X21" s="45"/>
      <c r="Y21" s="56">
        <f t="shared" si="3"/>
        <v>1958</v>
      </c>
      <c r="Z21" s="57">
        <f t="shared" si="1"/>
        <v>552682.3104</v>
      </c>
      <c r="AA21" s="58">
        <f t="shared" si="2"/>
        <v>282.2688</v>
      </c>
      <c r="AB21" s="59"/>
    </row>
    <row r="22" s="3" customFormat="1" ht="21" customHeight="1" spans="1:28">
      <c r="A22" s="24">
        <v>18</v>
      </c>
      <c r="B22" s="25" t="s">
        <v>61</v>
      </c>
      <c r="C22" s="26"/>
      <c r="D22" s="27">
        <v>1958000</v>
      </c>
      <c r="E22" s="28" t="s">
        <v>44</v>
      </c>
      <c r="F22" s="29">
        <v>94</v>
      </c>
      <c r="G22" s="30">
        <v>4.05</v>
      </c>
      <c r="H22" s="29">
        <v>9</v>
      </c>
      <c r="I22" s="42">
        <f t="shared" si="0"/>
        <v>34.263</v>
      </c>
      <c r="J22" s="43"/>
      <c r="K22" s="44"/>
      <c r="L22" s="45"/>
      <c r="M22" s="45"/>
      <c r="N22" s="46"/>
      <c r="O22" s="44"/>
      <c r="P22" s="44"/>
      <c r="Q22" s="45"/>
      <c r="R22" s="46"/>
      <c r="S22" s="44"/>
      <c r="T22" s="44"/>
      <c r="U22" s="45"/>
      <c r="V22" s="51"/>
      <c r="W22" s="53"/>
      <c r="X22" s="45"/>
      <c r="Y22" s="56">
        <f t="shared" si="3"/>
        <v>1958</v>
      </c>
      <c r="Z22" s="57">
        <f t="shared" si="1"/>
        <v>161008.6896</v>
      </c>
      <c r="AA22" s="58">
        <f t="shared" si="2"/>
        <v>82.2312</v>
      </c>
      <c r="AB22" s="59"/>
    </row>
    <row r="23" s="3" customFormat="1" ht="21" customHeight="1" spans="1:28">
      <c r="A23" s="24">
        <v>19</v>
      </c>
      <c r="B23" s="25" t="s">
        <v>62</v>
      </c>
      <c r="C23" s="26"/>
      <c r="D23" s="27">
        <v>1958000</v>
      </c>
      <c r="E23" s="28" t="s">
        <v>44</v>
      </c>
      <c r="F23" s="29">
        <v>204</v>
      </c>
      <c r="G23" s="30">
        <v>4.05</v>
      </c>
      <c r="H23" s="29">
        <v>11</v>
      </c>
      <c r="I23" s="42">
        <f t="shared" si="0"/>
        <v>90.882</v>
      </c>
      <c r="J23" s="43"/>
      <c r="K23" s="44"/>
      <c r="L23" s="45"/>
      <c r="M23" s="45"/>
      <c r="N23" s="46"/>
      <c r="O23" s="44"/>
      <c r="P23" s="44"/>
      <c r="Q23" s="45"/>
      <c r="R23" s="46"/>
      <c r="S23" s="44"/>
      <c r="T23" s="44"/>
      <c r="U23" s="45"/>
      <c r="V23" s="51"/>
      <c r="W23" s="53"/>
      <c r="X23" s="45"/>
      <c r="Y23" s="56">
        <f t="shared" si="3"/>
        <v>1958</v>
      </c>
      <c r="Z23" s="57">
        <f t="shared" si="1"/>
        <v>427072.6944</v>
      </c>
      <c r="AA23" s="58">
        <f t="shared" si="2"/>
        <v>218.1168</v>
      </c>
      <c r="AB23" s="59"/>
    </row>
    <row r="24" s="3" customFormat="1" ht="21" customHeight="1" spans="1:28">
      <c r="A24" s="24">
        <v>20</v>
      </c>
      <c r="B24" s="25" t="s">
        <v>63</v>
      </c>
      <c r="C24" s="26"/>
      <c r="D24" s="27">
        <v>1958000</v>
      </c>
      <c r="E24" s="28" t="s">
        <v>47</v>
      </c>
      <c r="F24" s="29">
        <v>120</v>
      </c>
      <c r="G24" s="30">
        <v>6</v>
      </c>
      <c r="H24" s="29">
        <v>11</v>
      </c>
      <c r="I24" s="42">
        <f t="shared" si="0"/>
        <v>79.2</v>
      </c>
      <c r="J24" s="43"/>
      <c r="K24" s="44"/>
      <c r="L24" s="45"/>
      <c r="M24" s="45"/>
      <c r="N24" s="46"/>
      <c r="O24" s="44"/>
      <c r="P24" s="44"/>
      <c r="Q24" s="45"/>
      <c r="R24" s="46"/>
      <c r="S24" s="44"/>
      <c r="T24" s="44"/>
      <c r="U24" s="45"/>
      <c r="V24" s="51"/>
      <c r="W24" s="53"/>
      <c r="X24" s="45"/>
      <c r="Y24" s="56">
        <f t="shared" si="3"/>
        <v>1958</v>
      </c>
      <c r="Z24" s="57">
        <f t="shared" si="1"/>
        <v>372176.64</v>
      </c>
      <c r="AA24" s="58">
        <f t="shared" si="2"/>
        <v>190.08</v>
      </c>
      <c r="AB24" s="59"/>
    </row>
    <row r="25" s="3" customFormat="1" ht="21" customHeight="1" spans="1:28">
      <c r="A25" s="24">
        <v>21</v>
      </c>
      <c r="B25" s="25" t="s">
        <v>64</v>
      </c>
      <c r="C25" s="26"/>
      <c r="D25" s="27">
        <v>1958000</v>
      </c>
      <c r="E25" s="28" t="s">
        <v>47</v>
      </c>
      <c r="F25" s="29">
        <v>30</v>
      </c>
      <c r="G25" s="30">
        <v>6.13</v>
      </c>
      <c r="H25" s="29">
        <v>11</v>
      </c>
      <c r="I25" s="42">
        <f t="shared" si="0"/>
        <v>20.229</v>
      </c>
      <c r="J25" s="43"/>
      <c r="K25" s="44"/>
      <c r="L25" s="45"/>
      <c r="M25" s="45"/>
      <c r="N25" s="46"/>
      <c r="O25" s="44"/>
      <c r="P25" s="44"/>
      <c r="Q25" s="45"/>
      <c r="R25" s="46"/>
      <c r="S25" s="44"/>
      <c r="T25" s="44"/>
      <c r="U25" s="45"/>
      <c r="V25" s="51"/>
      <c r="W25" s="53"/>
      <c r="X25" s="45"/>
      <c r="Y25" s="56">
        <f t="shared" si="3"/>
        <v>1958</v>
      </c>
      <c r="Z25" s="57">
        <f t="shared" si="1"/>
        <v>95060.1168</v>
      </c>
      <c r="AA25" s="58">
        <f t="shared" si="2"/>
        <v>48.5496</v>
      </c>
      <c r="AB25" s="59"/>
    </row>
    <row r="26" s="3" customFormat="1" ht="21" customHeight="1" spans="1:28">
      <c r="A26" s="24">
        <v>22</v>
      </c>
      <c r="B26" s="25" t="s">
        <v>65</v>
      </c>
      <c r="C26" s="26"/>
      <c r="D26" s="27">
        <v>1958000</v>
      </c>
      <c r="E26" s="28" t="s">
        <v>44</v>
      </c>
      <c r="F26" s="29">
        <v>200</v>
      </c>
      <c r="G26" s="30">
        <v>4.05</v>
      </c>
      <c r="H26" s="29">
        <v>11</v>
      </c>
      <c r="I26" s="42">
        <f t="shared" si="0"/>
        <v>89.1</v>
      </c>
      <c r="J26" s="43"/>
      <c r="K26" s="44"/>
      <c r="L26" s="45"/>
      <c r="M26" s="45"/>
      <c r="N26" s="46"/>
      <c r="O26" s="44"/>
      <c r="P26" s="44"/>
      <c r="Q26" s="45"/>
      <c r="R26" s="46"/>
      <c r="S26" s="44"/>
      <c r="T26" s="44"/>
      <c r="U26" s="45"/>
      <c r="V26" s="51"/>
      <c r="W26" s="52"/>
      <c r="X26" s="45"/>
      <c r="Y26" s="56">
        <f t="shared" si="3"/>
        <v>1958</v>
      </c>
      <c r="Z26" s="57">
        <f t="shared" si="1"/>
        <v>418698.72</v>
      </c>
      <c r="AA26" s="58">
        <f t="shared" si="2"/>
        <v>213.84</v>
      </c>
      <c r="AB26" s="59"/>
    </row>
    <row r="27" s="3" customFormat="1" ht="21" customHeight="1" spans="1:28">
      <c r="A27" s="24">
        <v>23</v>
      </c>
      <c r="B27" s="25" t="s">
        <v>66</v>
      </c>
      <c r="C27" s="26"/>
      <c r="D27" s="27">
        <v>1958000</v>
      </c>
      <c r="E27" s="28" t="s">
        <v>44</v>
      </c>
      <c r="F27" s="29">
        <v>64</v>
      </c>
      <c r="G27" s="30">
        <v>4.05</v>
      </c>
      <c r="H27" s="29">
        <v>11</v>
      </c>
      <c r="I27" s="42">
        <f t="shared" si="0"/>
        <v>28.512</v>
      </c>
      <c r="J27" s="43"/>
      <c r="K27" s="44"/>
      <c r="L27" s="45"/>
      <c r="M27" s="45"/>
      <c r="N27" s="46"/>
      <c r="O27" s="44"/>
      <c r="P27" s="44"/>
      <c r="Q27" s="45"/>
      <c r="R27" s="46"/>
      <c r="S27" s="44"/>
      <c r="T27" s="44"/>
      <c r="U27" s="45"/>
      <c r="V27" s="51"/>
      <c r="W27" s="52"/>
      <c r="X27" s="45"/>
      <c r="Y27" s="56">
        <f t="shared" si="3"/>
        <v>1958</v>
      </c>
      <c r="Z27" s="57">
        <f t="shared" si="1"/>
        <v>133983.5904</v>
      </c>
      <c r="AA27" s="58">
        <f t="shared" si="2"/>
        <v>68.4288</v>
      </c>
      <c r="AB27" s="59"/>
    </row>
    <row r="28" s="3" customFormat="1" ht="21" customHeight="1" spans="1:28">
      <c r="A28" s="24">
        <v>24</v>
      </c>
      <c r="B28" s="25" t="s">
        <v>67</v>
      </c>
      <c r="C28" s="26"/>
      <c r="D28" s="27">
        <v>1958000</v>
      </c>
      <c r="E28" s="28" t="s">
        <v>44</v>
      </c>
      <c r="F28" s="29">
        <v>94</v>
      </c>
      <c r="G28" s="30">
        <v>4.05</v>
      </c>
      <c r="H28" s="29">
        <v>9</v>
      </c>
      <c r="I28" s="42">
        <f t="shared" si="0"/>
        <v>34.263</v>
      </c>
      <c r="J28" s="43"/>
      <c r="K28" s="44"/>
      <c r="L28" s="45"/>
      <c r="M28" s="45"/>
      <c r="N28" s="46"/>
      <c r="O28" s="44"/>
      <c r="P28" s="44"/>
      <c r="Q28" s="45"/>
      <c r="R28" s="46"/>
      <c r="S28" s="44"/>
      <c r="T28" s="44"/>
      <c r="U28" s="45"/>
      <c r="V28" s="51"/>
      <c r="W28" s="52"/>
      <c r="X28" s="45"/>
      <c r="Y28" s="56">
        <f t="shared" si="3"/>
        <v>1958</v>
      </c>
      <c r="Z28" s="57">
        <f t="shared" si="1"/>
        <v>161008.6896</v>
      </c>
      <c r="AA28" s="58">
        <f t="shared" si="2"/>
        <v>82.2312</v>
      </c>
      <c r="AB28" s="59"/>
    </row>
    <row r="29" s="3" customFormat="1" ht="21" customHeight="1" spans="1:28">
      <c r="A29" s="24">
        <v>25</v>
      </c>
      <c r="B29" s="25" t="s">
        <v>68</v>
      </c>
      <c r="C29" s="26"/>
      <c r="D29" s="27">
        <v>1958000</v>
      </c>
      <c r="E29" s="28" t="s">
        <v>44</v>
      </c>
      <c r="F29" s="29">
        <v>216</v>
      </c>
      <c r="G29" s="30">
        <v>4.05</v>
      </c>
      <c r="H29" s="29">
        <v>11</v>
      </c>
      <c r="I29" s="42">
        <f t="shared" si="0"/>
        <v>96.228</v>
      </c>
      <c r="J29" s="43"/>
      <c r="K29" s="44"/>
      <c r="L29" s="45"/>
      <c r="M29" s="45"/>
      <c r="N29" s="46"/>
      <c r="O29" s="44"/>
      <c r="P29" s="44"/>
      <c r="Q29" s="45"/>
      <c r="R29" s="46"/>
      <c r="S29" s="44"/>
      <c r="T29" s="44"/>
      <c r="U29" s="45"/>
      <c r="V29" s="51"/>
      <c r="W29" s="52"/>
      <c r="X29" s="45"/>
      <c r="Y29" s="56">
        <f t="shared" si="3"/>
        <v>1958</v>
      </c>
      <c r="Z29" s="57">
        <f t="shared" si="1"/>
        <v>452194.6176</v>
      </c>
      <c r="AA29" s="58">
        <f t="shared" si="2"/>
        <v>230.9472</v>
      </c>
      <c r="AB29" s="59"/>
    </row>
    <row r="30" s="3" customFormat="1" ht="21" customHeight="1" spans="1:28">
      <c r="A30" s="24">
        <v>26</v>
      </c>
      <c r="B30" s="25" t="s">
        <v>69</v>
      </c>
      <c r="C30" s="26"/>
      <c r="D30" s="27">
        <v>1958000</v>
      </c>
      <c r="E30" s="28" t="s">
        <v>44</v>
      </c>
      <c r="F30" s="29">
        <v>120</v>
      </c>
      <c r="G30" s="30">
        <v>4.05</v>
      </c>
      <c r="H30" s="29">
        <v>11</v>
      </c>
      <c r="I30" s="42">
        <f t="shared" si="0"/>
        <v>53.46</v>
      </c>
      <c r="J30" s="43"/>
      <c r="K30" s="44"/>
      <c r="L30" s="45"/>
      <c r="M30" s="45"/>
      <c r="N30" s="46"/>
      <c r="O30" s="44"/>
      <c r="P30" s="44"/>
      <c r="Q30" s="45"/>
      <c r="R30" s="46"/>
      <c r="S30" s="44"/>
      <c r="T30" s="44"/>
      <c r="U30" s="45"/>
      <c r="V30" s="51"/>
      <c r="W30" s="52"/>
      <c r="X30" s="45"/>
      <c r="Y30" s="56">
        <f t="shared" si="3"/>
        <v>1958</v>
      </c>
      <c r="Z30" s="57">
        <f t="shared" si="1"/>
        <v>251219.232</v>
      </c>
      <c r="AA30" s="58">
        <f t="shared" si="2"/>
        <v>128.304</v>
      </c>
      <c r="AB30" s="59"/>
    </row>
    <row r="31" s="3" customFormat="1" ht="21" customHeight="1" spans="1:28">
      <c r="A31" s="24">
        <v>27</v>
      </c>
      <c r="B31" s="25" t="s">
        <v>70</v>
      </c>
      <c r="C31" s="26"/>
      <c r="D31" s="27">
        <v>1958000</v>
      </c>
      <c r="E31" s="28" t="s">
        <v>44</v>
      </c>
      <c r="F31" s="29">
        <v>118</v>
      </c>
      <c r="G31" s="30">
        <v>4.05</v>
      </c>
      <c r="H31" s="29">
        <v>11</v>
      </c>
      <c r="I31" s="42">
        <f t="shared" si="0"/>
        <v>52.569</v>
      </c>
      <c r="J31" s="43"/>
      <c r="K31" s="44"/>
      <c r="L31" s="45"/>
      <c r="M31" s="45"/>
      <c r="N31" s="46"/>
      <c r="O31" s="44"/>
      <c r="P31" s="44"/>
      <c r="Q31" s="45"/>
      <c r="R31" s="46"/>
      <c r="S31" s="44"/>
      <c r="T31" s="44"/>
      <c r="U31" s="45"/>
      <c r="V31" s="51"/>
      <c r="W31" s="52"/>
      <c r="X31" s="45"/>
      <c r="Y31" s="56">
        <f t="shared" si="3"/>
        <v>1958</v>
      </c>
      <c r="Z31" s="57">
        <f t="shared" si="1"/>
        <v>247032.2448</v>
      </c>
      <c r="AA31" s="58">
        <f t="shared" si="2"/>
        <v>126.1656</v>
      </c>
      <c r="AB31" s="59"/>
    </row>
    <row r="32" s="3" customFormat="1" ht="21" customHeight="1" spans="1:28">
      <c r="A32" s="24">
        <v>28</v>
      </c>
      <c r="B32" s="25" t="s">
        <v>71</v>
      </c>
      <c r="C32" s="26"/>
      <c r="D32" s="31">
        <v>1946000</v>
      </c>
      <c r="E32" s="28" t="s">
        <v>44</v>
      </c>
      <c r="F32" s="29">
        <v>400</v>
      </c>
      <c r="G32" s="30">
        <v>6</v>
      </c>
      <c r="H32" s="29">
        <v>11</v>
      </c>
      <c r="I32" s="42">
        <f t="shared" si="0"/>
        <v>264</v>
      </c>
      <c r="J32" s="43"/>
      <c r="K32" s="44"/>
      <c r="L32" s="45"/>
      <c r="M32" s="45"/>
      <c r="N32" s="46"/>
      <c r="O32" s="44"/>
      <c r="P32" s="44"/>
      <c r="Q32" s="45"/>
      <c r="R32" s="46"/>
      <c r="S32" s="44"/>
      <c r="T32" s="44"/>
      <c r="U32" s="45"/>
      <c r="V32" s="51"/>
      <c r="W32" s="53"/>
      <c r="X32" s="45"/>
      <c r="Y32" s="56">
        <f t="shared" si="3"/>
        <v>1946</v>
      </c>
      <c r="Z32" s="57">
        <f t="shared" si="1"/>
        <v>1232985.6</v>
      </c>
      <c r="AA32" s="58">
        <f t="shared" si="2"/>
        <v>633.6</v>
      </c>
      <c r="AB32" s="59"/>
    </row>
    <row r="33" s="3" customFormat="1" ht="21" customHeight="1" spans="1:28">
      <c r="A33" s="24">
        <v>29</v>
      </c>
      <c r="B33" s="25" t="s">
        <v>72</v>
      </c>
      <c r="C33" s="26"/>
      <c r="D33" s="27">
        <v>1946000</v>
      </c>
      <c r="E33" s="28" t="s">
        <v>44</v>
      </c>
      <c r="F33" s="29">
        <v>270</v>
      </c>
      <c r="G33" s="30">
        <v>6</v>
      </c>
      <c r="H33" s="29">
        <v>11</v>
      </c>
      <c r="I33" s="42">
        <f t="shared" si="0"/>
        <v>178.2</v>
      </c>
      <c r="J33" s="43"/>
      <c r="K33" s="44"/>
      <c r="L33" s="45"/>
      <c r="M33" s="45"/>
      <c r="N33" s="46"/>
      <c r="O33" s="44"/>
      <c r="P33" s="44"/>
      <c r="Q33" s="45"/>
      <c r="R33" s="46"/>
      <c r="S33" s="44"/>
      <c r="T33" s="44"/>
      <c r="U33" s="45"/>
      <c r="V33" s="51"/>
      <c r="W33" s="53"/>
      <c r="X33" s="45"/>
      <c r="Y33" s="56">
        <f t="shared" si="3"/>
        <v>1946</v>
      </c>
      <c r="Z33" s="57">
        <f t="shared" si="1"/>
        <v>832265.28</v>
      </c>
      <c r="AA33" s="58">
        <f t="shared" si="2"/>
        <v>427.68</v>
      </c>
      <c r="AB33" s="59"/>
    </row>
    <row r="34" s="3" customFormat="1" ht="21" customHeight="1" spans="1:28">
      <c r="A34" s="24">
        <v>30</v>
      </c>
      <c r="B34" s="25" t="s">
        <v>73</v>
      </c>
      <c r="C34" s="26"/>
      <c r="D34" s="27">
        <v>1953000</v>
      </c>
      <c r="E34" s="28" t="s">
        <v>44</v>
      </c>
      <c r="F34" s="29">
        <v>188</v>
      </c>
      <c r="G34" s="30">
        <v>4.05</v>
      </c>
      <c r="H34" s="29">
        <v>11</v>
      </c>
      <c r="I34" s="42">
        <f t="shared" si="0"/>
        <v>83.754</v>
      </c>
      <c r="J34" s="43"/>
      <c r="K34" s="44"/>
      <c r="L34" s="45"/>
      <c r="M34" s="45"/>
      <c r="N34" s="46"/>
      <c r="O34" s="44"/>
      <c r="P34" s="44"/>
      <c r="Q34" s="45"/>
      <c r="R34" s="46"/>
      <c r="S34" s="44"/>
      <c r="T34" s="44"/>
      <c r="U34" s="45"/>
      <c r="V34" s="51"/>
      <c r="W34" s="53"/>
      <c r="X34" s="45"/>
      <c r="Y34" s="56">
        <f t="shared" si="3"/>
        <v>1953</v>
      </c>
      <c r="Z34" s="57">
        <f t="shared" si="1"/>
        <v>392571.7488</v>
      </c>
      <c r="AA34" s="58">
        <f t="shared" si="2"/>
        <v>201.0096</v>
      </c>
      <c r="AB34" s="59"/>
    </row>
    <row r="35" s="3" customFormat="1" ht="21" customHeight="1" spans="1:28">
      <c r="A35" s="24">
        <v>31</v>
      </c>
      <c r="B35" s="25" t="s">
        <v>74</v>
      </c>
      <c r="C35" s="26"/>
      <c r="D35" s="27">
        <v>1953000</v>
      </c>
      <c r="E35" s="28" t="s">
        <v>44</v>
      </c>
      <c r="F35" s="29">
        <v>350</v>
      </c>
      <c r="G35" s="30">
        <v>7.9</v>
      </c>
      <c r="H35" s="29">
        <v>11</v>
      </c>
      <c r="I35" s="42">
        <f t="shared" si="0"/>
        <v>304.15</v>
      </c>
      <c r="J35" s="43"/>
      <c r="K35" s="44"/>
      <c r="L35" s="45"/>
      <c r="M35" s="45"/>
      <c r="N35" s="46"/>
      <c r="O35" s="44"/>
      <c r="P35" s="44"/>
      <c r="Q35" s="45"/>
      <c r="R35" s="46"/>
      <c r="S35" s="44"/>
      <c r="T35" s="44"/>
      <c r="U35" s="45"/>
      <c r="V35" s="51"/>
      <c r="W35" s="53"/>
      <c r="X35" s="45"/>
      <c r="Y35" s="56">
        <f t="shared" si="3"/>
        <v>1953</v>
      </c>
      <c r="Z35" s="57">
        <f t="shared" si="1"/>
        <v>1425611.88</v>
      </c>
      <c r="AA35" s="58">
        <f t="shared" si="2"/>
        <v>729.96</v>
      </c>
      <c r="AB35" s="59"/>
    </row>
    <row r="36" s="3" customFormat="1" ht="21" customHeight="1" spans="1:28">
      <c r="A36" s="24">
        <v>32</v>
      </c>
      <c r="B36" s="25" t="s">
        <v>74</v>
      </c>
      <c r="C36" s="26"/>
      <c r="D36" s="27">
        <v>1953000</v>
      </c>
      <c r="E36" s="28" t="s">
        <v>44</v>
      </c>
      <c r="F36" s="29">
        <v>200</v>
      </c>
      <c r="G36" s="30">
        <v>11.8</v>
      </c>
      <c r="H36" s="29">
        <v>11</v>
      </c>
      <c r="I36" s="42">
        <f t="shared" si="0"/>
        <v>259.6</v>
      </c>
      <c r="J36" s="43"/>
      <c r="K36" s="44"/>
      <c r="L36" s="45"/>
      <c r="M36" s="45"/>
      <c r="N36" s="46"/>
      <c r="O36" s="44"/>
      <c r="P36" s="44"/>
      <c r="Q36" s="45"/>
      <c r="R36" s="46"/>
      <c r="S36" s="44"/>
      <c r="T36" s="44"/>
      <c r="U36" s="45"/>
      <c r="V36" s="51"/>
      <c r="W36" s="53"/>
      <c r="X36" s="45"/>
      <c r="Y36" s="56">
        <f t="shared" si="3"/>
        <v>1953</v>
      </c>
      <c r="Z36" s="57">
        <f t="shared" si="1"/>
        <v>1216797.12</v>
      </c>
      <c r="AA36" s="58">
        <f t="shared" si="2"/>
        <v>623.04</v>
      </c>
      <c r="AB36" s="59"/>
    </row>
    <row r="37" s="3" customFormat="1" ht="21" customHeight="1" spans="1:28">
      <c r="A37" s="24">
        <v>33</v>
      </c>
      <c r="B37" s="25" t="s">
        <v>75</v>
      </c>
      <c r="C37" s="26"/>
      <c r="D37" s="27">
        <v>1953000</v>
      </c>
      <c r="E37" s="28" t="s">
        <v>44</v>
      </c>
      <c r="F37" s="29">
        <v>66</v>
      </c>
      <c r="G37" s="30">
        <v>11.8</v>
      </c>
      <c r="H37" s="29">
        <v>9</v>
      </c>
      <c r="I37" s="42">
        <f t="shared" si="0"/>
        <v>70.092</v>
      </c>
      <c r="J37" s="43"/>
      <c r="K37" s="44"/>
      <c r="L37" s="45"/>
      <c r="M37" s="45"/>
      <c r="N37" s="46"/>
      <c r="O37" s="44"/>
      <c r="P37" s="44"/>
      <c r="Q37" s="45"/>
      <c r="R37" s="46"/>
      <c r="S37" s="44"/>
      <c r="T37" s="44"/>
      <c r="U37" s="45"/>
      <c r="V37" s="51"/>
      <c r="W37" s="53"/>
      <c r="X37" s="45"/>
      <c r="Y37" s="56">
        <f t="shared" si="3"/>
        <v>1953</v>
      </c>
      <c r="Z37" s="57">
        <f t="shared" si="1"/>
        <v>328535.2224</v>
      </c>
      <c r="AA37" s="58">
        <f t="shared" si="2"/>
        <v>168.2208</v>
      </c>
      <c r="AB37" s="59"/>
    </row>
    <row r="38" s="3" customFormat="1" ht="21" customHeight="1" spans="1:28">
      <c r="A38" s="24">
        <v>34</v>
      </c>
      <c r="B38" s="25" t="s">
        <v>76</v>
      </c>
      <c r="C38" s="26"/>
      <c r="D38" s="27">
        <v>1953000</v>
      </c>
      <c r="E38" s="28" t="s">
        <v>44</v>
      </c>
      <c r="F38" s="29">
        <v>56</v>
      </c>
      <c r="G38" s="30">
        <v>11.8</v>
      </c>
      <c r="H38" s="29">
        <v>11</v>
      </c>
      <c r="I38" s="42">
        <f t="shared" si="0"/>
        <v>72.688</v>
      </c>
      <c r="J38" s="43"/>
      <c r="K38" s="44"/>
      <c r="L38" s="45"/>
      <c r="M38" s="45"/>
      <c r="N38" s="46"/>
      <c r="O38" s="44"/>
      <c r="P38" s="44"/>
      <c r="Q38" s="45"/>
      <c r="R38" s="46"/>
      <c r="S38" s="44"/>
      <c r="T38" s="44"/>
      <c r="U38" s="45"/>
      <c r="V38" s="51"/>
      <c r="W38" s="53"/>
      <c r="X38" s="45"/>
      <c r="Y38" s="56">
        <f t="shared" ref="Y38:Y69" si="4">ABS(K38-D38)/1000+L38+M38+Q38+U38+X38</f>
        <v>1953</v>
      </c>
      <c r="Z38" s="57">
        <f t="shared" si="1"/>
        <v>340703.1936</v>
      </c>
      <c r="AA38" s="58">
        <f t="shared" si="2"/>
        <v>174.4512</v>
      </c>
      <c r="AB38" s="59"/>
    </row>
    <row r="39" s="3" customFormat="1" ht="21" customHeight="1" spans="1:28">
      <c r="A39" s="24">
        <v>35</v>
      </c>
      <c r="B39" s="25" t="s">
        <v>77</v>
      </c>
      <c r="C39" s="26"/>
      <c r="D39" s="27">
        <v>1953000</v>
      </c>
      <c r="E39" s="28" t="s">
        <v>44</v>
      </c>
      <c r="F39" s="29">
        <v>440</v>
      </c>
      <c r="G39" s="30">
        <v>4.05</v>
      </c>
      <c r="H39" s="29">
        <v>11</v>
      </c>
      <c r="I39" s="42">
        <f t="shared" si="0"/>
        <v>196.02</v>
      </c>
      <c r="J39" s="43"/>
      <c r="K39" s="44"/>
      <c r="L39" s="45"/>
      <c r="M39" s="45"/>
      <c r="N39" s="46"/>
      <c r="O39" s="44"/>
      <c r="P39" s="44"/>
      <c r="Q39" s="45"/>
      <c r="R39" s="46"/>
      <c r="S39" s="44"/>
      <c r="T39" s="44"/>
      <c r="U39" s="45"/>
      <c r="V39" s="51"/>
      <c r="W39" s="53"/>
      <c r="X39" s="45"/>
      <c r="Y39" s="56">
        <f t="shared" si="4"/>
        <v>1953</v>
      </c>
      <c r="Z39" s="57">
        <f t="shared" si="1"/>
        <v>918784.944</v>
      </c>
      <c r="AA39" s="58">
        <f t="shared" si="2"/>
        <v>470.448</v>
      </c>
      <c r="AB39" s="59"/>
    </row>
    <row r="40" s="3" customFormat="1" ht="21" customHeight="1" spans="1:28">
      <c r="A40" s="24">
        <v>36</v>
      </c>
      <c r="B40" s="25" t="s">
        <v>78</v>
      </c>
      <c r="C40" s="26"/>
      <c r="D40" s="27">
        <v>1953000</v>
      </c>
      <c r="E40" s="28" t="s">
        <v>47</v>
      </c>
      <c r="F40" s="29">
        <v>50</v>
      </c>
      <c r="G40" s="30">
        <v>20</v>
      </c>
      <c r="H40" s="29">
        <v>11</v>
      </c>
      <c r="I40" s="42">
        <f t="shared" si="0"/>
        <v>110</v>
      </c>
      <c r="J40" s="43"/>
      <c r="K40" s="44"/>
      <c r="L40" s="45"/>
      <c r="M40" s="45"/>
      <c r="N40" s="46"/>
      <c r="O40" s="44"/>
      <c r="P40" s="44"/>
      <c r="Q40" s="45"/>
      <c r="R40" s="46"/>
      <c r="S40" s="44"/>
      <c r="T40" s="44"/>
      <c r="U40" s="45"/>
      <c r="V40" s="51"/>
      <c r="W40" s="53"/>
      <c r="X40" s="45"/>
      <c r="Y40" s="56">
        <f t="shared" si="4"/>
        <v>1953</v>
      </c>
      <c r="Z40" s="57">
        <f t="shared" si="1"/>
        <v>515592</v>
      </c>
      <c r="AA40" s="58">
        <f t="shared" si="2"/>
        <v>264</v>
      </c>
      <c r="AB40" s="59"/>
    </row>
    <row r="41" s="3" customFormat="1" ht="21" customHeight="1" spans="1:28">
      <c r="A41" s="24">
        <v>37</v>
      </c>
      <c r="B41" s="25" t="s">
        <v>79</v>
      </c>
      <c r="C41" s="26"/>
      <c r="D41" s="27">
        <v>1953000</v>
      </c>
      <c r="E41" s="28" t="s">
        <v>47</v>
      </c>
      <c r="F41" s="29">
        <v>70</v>
      </c>
      <c r="G41" s="30">
        <v>14</v>
      </c>
      <c r="H41" s="29">
        <v>11</v>
      </c>
      <c r="I41" s="42">
        <f t="shared" si="0"/>
        <v>107.8</v>
      </c>
      <c r="J41" s="43"/>
      <c r="K41" s="44"/>
      <c r="L41" s="45"/>
      <c r="M41" s="45"/>
      <c r="N41" s="46"/>
      <c r="O41" s="44"/>
      <c r="P41" s="44"/>
      <c r="Q41" s="45"/>
      <c r="R41" s="46"/>
      <c r="S41" s="44"/>
      <c r="T41" s="44"/>
      <c r="U41" s="45"/>
      <c r="V41" s="51"/>
      <c r="W41" s="53"/>
      <c r="X41" s="45"/>
      <c r="Y41" s="56">
        <f t="shared" si="4"/>
        <v>1953</v>
      </c>
      <c r="Z41" s="57">
        <f t="shared" si="1"/>
        <v>505280.16</v>
      </c>
      <c r="AA41" s="58">
        <f t="shared" si="2"/>
        <v>258.72</v>
      </c>
      <c r="AB41" s="59"/>
    </row>
    <row r="42" s="3" customFormat="1" ht="21" customHeight="1" spans="1:28">
      <c r="A42" s="24">
        <v>38</v>
      </c>
      <c r="B42" s="25" t="s">
        <v>80</v>
      </c>
      <c r="C42" s="26"/>
      <c r="D42" s="27">
        <v>1953000</v>
      </c>
      <c r="E42" s="28" t="s">
        <v>44</v>
      </c>
      <c r="F42" s="29">
        <v>410</v>
      </c>
      <c r="G42" s="30">
        <v>4.05</v>
      </c>
      <c r="H42" s="29">
        <v>11</v>
      </c>
      <c r="I42" s="42">
        <f t="shared" si="0"/>
        <v>182.655</v>
      </c>
      <c r="J42" s="43"/>
      <c r="K42" s="44"/>
      <c r="L42" s="45"/>
      <c r="M42" s="45"/>
      <c r="N42" s="46"/>
      <c r="O42" s="44"/>
      <c r="P42" s="44"/>
      <c r="Q42" s="45"/>
      <c r="R42" s="46"/>
      <c r="S42" s="44"/>
      <c r="T42" s="44"/>
      <c r="U42" s="45"/>
      <c r="V42" s="51"/>
      <c r="W42" s="53"/>
      <c r="X42" s="45"/>
      <c r="Y42" s="56">
        <f t="shared" si="4"/>
        <v>1953</v>
      </c>
      <c r="Z42" s="57">
        <f t="shared" si="1"/>
        <v>856140.516</v>
      </c>
      <c r="AA42" s="58">
        <f t="shared" si="2"/>
        <v>438.372</v>
      </c>
      <c r="AB42" s="59"/>
    </row>
    <row r="43" s="3" customFormat="1" ht="21" customHeight="1" spans="1:28">
      <c r="A43" s="24">
        <v>39</v>
      </c>
      <c r="B43" s="25" t="s">
        <v>81</v>
      </c>
      <c r="C43" s="26"/>
      <c r="D43" s="27">
        <v>1953000</v>
      </c>
      <c r="E43" s="28" t="s">
        <v>44</v>
      </c>
      <c r="F43" s="29">
        <v>492</v>
      </c>
      <c r="G43" s="30">
        <v>4.05</v>
      </c>
      <c r="H43" s="29">
        <v>11</v>
      </c>
      <c r="I43" s="42">
        <f t="shared" si="0"/>
        <v>219.186</v>
      </c>
      <c r="J43" s="43"/>
      <c r="K43" s="44"/>
      <c r="L43" s="45"/>
      <c r="M43" s="45"/>
      <c r="N43" s="46"/>
      <c r="O43" s="44"/>
      <c r="P43" s="44"/>
      <c r="Q43" s="45"/>
      <c r="R43" s="46"/>
      <c r="S43" s="44"/>
      <c r="T43" s="44"/>
      <c r="U43" s="45"/>
      <c r="V43" s="51"/>
      <c r="W43" s="53"/>
      <c r="X43" s="45"/>
      <c r="Y43" s="56">
        <f t="shared" si="4"/>
        <v>1953</v>
      </c>
      <c r="Z43" s="57">
        <f t="shared" si="1"/>
        <v>1027368.6192</v>
      </c>
      <c r="AA43" s="58">
        <f t="shared" si="2"/>
        <v>526.0464</v>
      </c>
      <c r="AB43" s="59"/>
    </row>
    <row r="44" s="3" customFormat="1" ht="21" customHeight="1" spans="1:28">
      <c r="A44" s="24">
        <v>40</v>
      </c>
      <c r="B44" s="25" t="s">
        <v>82</v>
      </c>
      <c r="C44" s="26"/>
      <c r="D44" s="27">
        <v>1953000</v>
      </c>
      <c r="E44" s="28" t="s">
        <v>44</v>
      </c>
      <c r="F44" s="29">
        <v>340</v>
      </c>
      <c r="G44" s="30">
        <v>4.05</v>
      </c>
      <c r="H44" s="29">
        <v>11</v>
      </c>
      <c r="I44" s="42">
        <f t="shared" si="0"/>
        <v>151.47</v>
      </c>
      <c r="J44" s="43"/>
      <c r="K44" s="44"/>
      <c r="L44" s="45"/>
      <c r="M44" s="45"/>
      <c r="N44" s="46"/>
      <c r="O44" s="44"/>
      <c r="P44" s="44"/>
      <c r="Q44" s="45"/>
      <c r="R44" s="46"/>
      <c r="S44" s="44"/>
      <c r="T44" s="44"/>
      <c r="U44" s="45"/>
      <c r="V44" s="51"/>
      <c r="W44" s="53"/>
      <c r="X44" s="45"/>
      <c r="Y44" s="56">
        <f t="shared" si="4"/>
        <v>1953</v>
      </c>
      <c r="Z44" s="57">
        <f t="shared" si="1"/>
        <v>709970.184</v>
      </c>
      <c r="AA44" s="58">
        <f t="shared" si="2"/>
        <v>363.528</v>
      </c>
      <c r="AB44" s="59"/>
    </row>
    <row r="45" s="3" customFormat="1" ht="21" customHeight="1" spans="1:28">
      <c r="A45" s="24">
        <v>41</v>
      </c>
      <c r="B45" s="25" t="s">
        <v>83</v>
      </c>
      <c r="C45" s="26"/>
      <c r="D45" s="27">
        <v>1953000</v>
      </c>
      <c r="E45" s="28" t="s">
        <v>44</v>
      </c>
      <c r="F45" s="29">
        <v>140</v>
      </c>
      <c r="G45" s="30">
        <v>4.05</v>
      </c>
      <c r="H45" s="29">
        <v>11</v>
      </c>
      <c r="I45" s="42">
        <f t="shared" si="0"/>
        <v>62.37</v>
      </c>
      <c r="J45" s="43"/>
      <c r="K45" s="44"/>
      <c r="L45" s="45"/>
      <c r="M45" s="45"/>
      <c r="N45" s="46"/>
      <c r="O45" s="44"/>
      <c r="P45" s="44"/>
      <c r="Q45" s="45"/>
      <c r="R45" s="46"/>
      <c r="S45" s="44"/>
      <c r="T45" s="44"/>
      <c r="U45" s="45"/>
      <c r="V45" s="51"/>
      <c r="W45" s="53"/>
      <c r="X45" s="45"/>
      <c r="Y45" s="56">
        <f t="shared" si="4"/>
        <v>1953</v>
      </c>
      <c r="Z45" s="57">
        <f t="shared" si="1"/>
        <v>292340.664</v>
      </c>
      <c r="AA45" s="58">
        <f t="shared" si="2"/>
        <v>149.688</v>
      </c>
      <c r="AB45" s="59"/>
    </row>
    <row r="46" s="3" customFormat="1" ht="21" customHeight="1" spans="1:28">
      <c r="A46" s="24">
        <v>42</v>
      </c>
      <c r="B46" s="25" t="s">
        <v>84</v>
      </c>
      <c r="C46" s="26"/>
      <c r="D46" s="27">
        <v>1953000</v>
      </c>
      <c r="E46" s="28" t="s">
        <v>44</v>
      </c>
      <c r="F46" s="29">
        <v>70</v>
      </c>
      <c r="G46" s="30">
        <v>7.9</v>
      </c>
      <c r="H46" s="29">
        <v>9</v>
      </c>
      <c r="I46" s="42">
        <f t="shared" si="0"/>
        <v>49.77</v>
      </c>
      <c r="J46" s="43"/>
      <c r="K46" s="44"/>
      <c r="L46" s="45"/>
      <c r="M46" s="45"/>
      <c r="N46" s="46"/>
      <c r="O46" s="44"/>
      <c r="P46" s="44"/>
      <c r="Q46" s="45"/>
      <c r="R46" s="46"/>
      <c r="S46" s="44"/>
      <c r="T46" s="44"/>
      <c r="U46" s="45"/>
      <c r="V46" s="51"/>
      <c r="W46" s="53"/>
      <c r="X46" s="45"/>
      <c r="Y46" s="56">
        <f t="shared" si="4"/>
        <v>1953</v>
      </c>
      <c r="Z46" s="57">
        <f t="shared" si="1"/>
        <v>233281.944</v>
      </c>
      <c r="AA46" s="58">
        <f t="shared" si="2"/>
        <v>119.448</v>
      </c>
      <c r="AB46" s="59"/>
    </row>
    <row r="47" s="3" customFormat="1" ht="21" customHeight="1" spans="1:28">
      <c r="A47" s="24">
        <v>43</v>
      </c>
      <c r="B47" s="32" t="s">
        <v>85</v>
      </c>
      <c r="C47" s="33"/>
      <c r="D47" s="27">
        <v>1953000</v>
      </c>
      <c r="E47" s="28" t="s">
        <v>44</v>
      </c>
      <c r="F47" s="29">
        <v>328</v>
      </c>
      <c r="G47" s="30">
        <v>4.05</v>
      </c>
      <c r="H47" s="29">
        <v>11</v>
      </c>
      <c r="I47" s="42">
        <f t="shared" si="0"/>
        <v>146.124</v>
      </c>
      <c r="J47" s="43"/>
      <c r="K47" s="44"/>
      <c r="L47" s="45"/>
      <c r="M47" s="45"/>
      <c r="N47" s="46"/>
      <c r="O47" s="44"/>
      <c r="P47" s="44"/>
      <c r="Q47" s="45"/>
      <c r="R47" s="46"/>
      <c r="S47" s="44"/>
      <c r="T47" s="44"/>
      <c r="U47" s="45"/>
      <c r="V47" s="51"/>
      <c r="W47" s="53"/>
      <c r="X47" s="45"/>
      <c r="Y47" s="56">
        <f t="shared" si="4"/>
        <v>1953</v>
      </c>
      <c r="Z47" s="57">
        <f t="shared" si="1"/>
        <v>684912.4128</v>
      </c>
      <c r="AA47" s="58">
        <f t="shared" si="2"/>
        <v>350.6976</v>
      </c>
      <c r="AB47" s="59"/>
    </row>
    <row r="48" s="3" customFormat="1" ht="21" customHeight="1" spans="1:28">
      <c r="A48" s="24">
        <v>44</v>
      </c>
      <c r="B48" s="32" t="s">
        <v>86</v>
      </c>
      <c r="C48" s="33"/>
      <c r="D48" s="27">
        <v>1953000</v>
      </c>
      <c r="E48" s="28" t="s">
        <v>44</v>
      </c>
      <c r="F48" s="29">
        <v>292</v>
      </c>
      <c r="G48" s="30">
        <v>4.05</v>
      </c>
      <c r="H48" s="29">
        <v>11</v>
      </c>
      <c r="I48" s="42">
        <f t="shared" si="0"/>
        <v>130.086</v>
      </c>
      <c r="J48" s="43"/>
      <c r="K48" s="44"/>
      <c r="L48" s="45"/>
      <c r="M48" s="45"/>
      <c r="N48" s="46"/>
      <c r="O48" s="44"/>
      <c r="P48" s="44"/>
      <c r="Q48" s="45"/>
      <c r="R48" s="46"/>
      <c r="S48" s="44"/>
      <c r="T48" s="44"/>
      <c r="U48" s="45"/>
      <c r="V48" s="51"/>
      <c r="W48" s="53"/>
      <c r="X48" s="45"/>
      <c r="Y48" s="56">
        <f t="shared" si="4"/>
        <v>1953</v>
      </c>
      <c r="Z48" s="57">
        <f t="shared" si="1"/>
        <v>609739.0992</v>
      </c>
      <c r="AA48" s="58">
        <f t="shared" si="2"/>
        <v>312.2064</v>
      </c>
      <c r="AB48" s="59"/>
    </row>
    <row r="49" s="3" customFormat="1" ht="21" customHeight="1" spans="1:28">
      <c r="A49" s="24">
        <v>45</v>
      </c>
      <c r="B49" s="32" t="s">
        <v>87</v>
      </c>
      <c r="C49" s="33"/>
      <c r="D49" s="27">
        <v>1953000</v>
      </c>
      <c r="E49" s="28" t="s">
        <v>44</v>
      </c>
      <c r="F49" s="29">
        <v>63</v>
      </c>
      <c r="G49" s="30">
        <v>4.05</v>
      </c>
      <c r="H49" s="29">
        <v>9</v>
      </c>
      <c r="I49" s="42">
        <f t="shared" si="0"/>
        <v>22.9635</v>
      </c>
      <c r="J49" s="43"/>
      <c r="K49" s="44"/>
      <c r="L49" s="45"/>
      <c r="M49" s="45"/>
      <c r="N49" s="46"/>
      <c r="O49" s="44"/>
      <c r="P49" s="44"/>
      <c r="Q49" s="45"/>
      <c r="R49" s="46"/>
      <c r="S49" s="44"/>
      <c r="T49" s="44"/>
      <c r="U49" s="45"/>
      <c r="V49" s="51"/>
      <c r="W49" s="53"/>
      <c r="X49" s="45"/>
      <c r="Y49" s="56">
        <f t="shared" si="4"/>
        <v>1953</v>
      </c>
      <c r="Z49" s="57">
        <f t="shared" si="1"/>
        <v>107634.5172</v>
      </c>
      <c r="AA49" s="58">
        <f t="shared" si="2"/>
        <v>55.1124</v>
      </c>
      <c r="AB49" s="59"/>
    </row>
    <row r="50" s="3" customFormat="1" ht="21" customHeight="1" spans="1:28">
      <c r="A50" s="24">
        <v>46</v>
      </c>
      <c r="B50" s="32" t="s">
        <v>88</v>
      </c>
      <c r="C50" s="33"/>
      <c r="D50" s="27">
        <v>1953000</v>
      </c>
      <c r="E50" s="28" t="s">
        <v>44</v>
      </c>
      <c r="F50" s="29">
        <v>164</v>
      </c>
      <c r="G50" s="30">
        <v>4.05</v>
      </c>
      <c r="H50" s="29">
        <v>11</v>
      </c>
      <c r="I50" s="42">
        <f t="shared" si="0"/>
        <v>73.062</v>
      </c>
      <c r="J50" s="43"/>
      <c r="K50" s="44"/>
      <c r="L50" s="45"/>
      <c r="M50" s="45"/>
      <c r="N50" s="46"/>
      <c r="O50" s="44"/>
      <c r="P50" s="44"/>
      <c r="Q50" s="45"/>
      <c r="R50" s="46"/>
      <c r="S50" s="44"/>
      <c r="T50" s="44"/>
      <c r="U50" s="45"/>
      <c r="V50" s="51"/>
      <c r="W50" s="53"/>
      <c r="X50" s="45"/>
      <c r="Y50" s="56">
        <f t="shared" si="4"/>
        <v>1953</v>
      </c>
      <c r="Z50" s="57">
        <f t="shared" si="1"/>
        <v>342456.2064</v>
      </c>
      <c r="AA50" s="58">
        <f t="shared" si="2"/>
        <v>175.3488</v>
      </c>
      <c r="AB50" s="59"/>
    </row>
    <row r="51" s="3" customFormat="1" ht="21" customHeight="1" spans="1:28">
      <c r="A51" s="24">
        <v>47</v>
      </c>
      <c r="B51" s="25" t="s">
        <v>89</v>
      </c>
      <c r="C51" s="26"/>
      <c r="D51" s="27">
        <v>1953000</v>
      </c>
      <c r="E51" s="28" t="s">
        <v>44</v>
      </c>
      <c r="F51" s="29">
        <v>200</v>
      </c>
      <c r="G51" s="30">
        <v>4.05</v>
      </c>
      <c r="H51" s="29">
        <v>11</v>
      </c>
      <c r="I51" s="42">
        <f t="shared" si="0"/>
        <v>89.1</v>
      </c>
      <c r="J51" s="43"/>
      <c r="K51" s="44"/>
      <c r="L51" s="45"/>
      <c r="M51" s="45"/>
      <c r="N51" s="46"/>
      <c r="O51" s="44"/>
      <c r="P51" s="44"/>
      <c r="Q51" s="45"/>
      <c r="R51" s="46"/>
      <c r="S51" s="44"/>
      <c r="T51" s="44"/>
      <c r="U51" s="45"/>
      <c r="V51" s="51"/>
      <c r="W51" s="53"/>
      <c r="X51" s="45"/>
      <c r="Y51" s="56">
        <f t="shared" si="4"/>
        <v>1953</v>
      </c>
      <c r="Z51" s="57">
        <f t="shared" si="1"/>
        <v>417629.52</v>
      </c>
      <c r="AA51" s="58">
        <f t="shared" si="2"/>
        <v>213.84</v>
      </c>
      <c r="AB51" s="59"/>
    </row>
    <row r="52" s="3" customFormat="1" ht="21" customHeight="1" spans="1:28">
      <c r="A52" s="24">
        <v>48</v>
      </c>
      <c r="B52" s="25" t="s">
        <v>90</v>
      </c>
      <c r="C52" s="26"/>
      <c r="D52" s="27">
        <v>1937000</v>
      </c>
      <c r="E52" s="28" t="s">
        <v>44</v>
      </c>
      <c r="F52" s="29">
        <v>739</v>
      </c>
      <c r="G52" s="30">
        <v>4.05</v>
      </c>
      <c r="H52" s="29">
        <v>9</v>
      </c>
      <c r="I52" s="42">
        <f t="shared" si="0"/>
        <v>269.3655</v>
      </c>
      <c r="J52" s="43"/>
      <c r="K52" s="44"/>
      <c r="L52" s="45"/>
      <c r="M52" s="45"/>
      <c r="N52" s="46"/>
      <c r="O52" s="44"/>
      <c r="P52" s="44"/>
      <c r="Q52" s="45"/>
      <c r="R52" s="46"/>
      <c r="S52" s="44"/>
      <c r="T52" s="44"/>
      <c r="U52" s="45"/>
      <c r="V52" s="51"/>
      <c r="W52" s="53"/>
      <c r="X52" s="45"/>
      <c r="Y52" s="56">
        <f t="shared" si="4"/>
        <v>1937</v>
      </c>
      <c r="Z52" s="57">
        <f t="shared" si="1"/>
        <v>1252226.3364</v>
      </c>
      <c r="AA52" s="58">
        <f t="shared" si="2"/>
        <v>646.4772</v>
      </c>
      <c r="AB52" s="59"/>
    </row>
    <row r="53" s="3" customFormat="1" ht="21" customHeight="1" spans="1:28">
      <c r="A53" s="24">
        <v>49</v>
      </c>
      <c r="B53" s="25" t="s">
        <v>91</v>
      </c>
      <c r="C53" s="26"/>
      <c r="D53" s="27">
        <v>1937000</v>
      </c>
      <c r="E53" s="28" t="s">
        <v>47</v>
      </c>
      <c r="F53" s="29">
        <v>61</v>
      </c>
      <c r="G53" s="30">
        <v>10</v>
      </c>
      <c r="H53" s="29">
        <v>11</v>
      </c>
      <c r="I53" s="42">
        <f t="shared" si="0"/>
        <v>67.1</v>
      </c>
      <c r="J53" s="43"/>
      <c r="K53" s="44"/>
      <c r="L53" s="45"/>
      <c r="M53" s="45"/>
      <c r="N53" s="46"/>
      <c r="O53" s="44"/>
      <c r="P53" s="44"/>
      <c r="Q53" s="45"/>
      <c r="R53" s="46"/>
      <c r="S53" s="44"/>
      <c r="T53" s="44"/>
      <c r="U53" s="45"/>
      <c r="V53" s="51"/>
      <c r="W53" s="53"/>
      <c r="X53" s="45"/>
      <c r="Y53" s="56">
        <f t="shared" si="4"/>
        <v>1937</v>
      </c>
      <c r="Z53" s="57">
        <f t="shared" si="1"/>
        <v>311934.48</v>
      </c>
      <c r="AA53" s="58">
        <f t="shared" si="2"/>
        <v>161.04</v>
      </c>
      <c r="AB53" s="59"/>
    </row>
    <row r="54" s="3" customFormat="1" ht="21" customHeight="1" spans="1:28">
      <c r="A54" s="24">
        <v>50</v>
      </c>
      <c r="B54" s="25" t="s">
        <v>92</v>
      </c>
      <c r="C54" s="26"/>
      <c r="D54" s="27">
        <v>1937000</v>
      </c>
      <c r="E54" s="28" t="s">
        <v>44</v>
      </c>
      <c r="F54" s="29">
        <v>560</v>
      </c>
      <c r="G54" s="30">
        <v>4.05</v>
      </c>
      <c r="H54" s="29">
        <v>9</v>
      </c>
      <c r="I54" s="42">
        <f t="shared" si="0"/>
        <v>204.12</v>
      </c>
      <c r="J54" s="43"/>
      <c r="K54" s="44"/>
      <c r="L54" s="45"/>
      <c r="M54" s="45"/>
      <c r="N54" s="46"/>
      <c r="O54" s="44"/>
      <c r="P54" s="44"/>
      <c r="Q54" s="45"/>
      <c r="R54" s="46"/>
      <c r="S54" s="44"/>
      <c r="T54" s="44"/>
      <c r="U54" s="45"/>
      <c r="V54" s="51"/>
      <c r="W54" s="53"/>
      <c r="X54" s="45"/>
      <c r="Y54" s="56">
        <f t="shared" si="4"/>
        <v>1937</v>
      </c>
      <c r="Z54" s="57">
        <f t="shared" si="1"/>
        <v>948913.056</v>
      </c>
      <c r="AA54" s="58">
        <f t="shared" si="2"/>
        <v>489.888</v>
      </c>
      <c r="AB54" s="59"/>
    </row>
    <row r="55" s="3" customFormat="1" ht="21" customHeight="1" spans="1:28">
      <c r="A55" s="24">
        <v>51</v>
      </c>
      <c r="B55" s="25" t="s">
        <v>93</v>
      </c>
      <c r="C55" s="26"/>
      <c r="D55" s="27">
        <v>1937000</v>
      </c>
      <c r="E55" s="28" t="s">
        <v>44</v>
      </c>
      <c r="F55" s="29">
        <v>160</v>
      </c>
      <c r="G55" s="30">
        <v>4.05</v>
      </c>
      <c r="H55" s="29">
        <v>9</v>
      </c>
      <c r="I55" s="42">
        <f t="shared" si="0"/>
        <v>58.32</v>
      </c>
      <c r="J55" s="43"/>
      <c r="K55" s="44"/>
      <c r="L55" s="45"/>
      <c r="M55" s="45"/>
      <c r="N55" s="46"/>
      <c r="O55" s="44"/>
      <c r="P55" s="44"/>
      <c r="Q55" s="45"/>
      <c r="R55" s="46"/>
      <c r="S55" s="44"/>
      <c r="T55" s="44"/>
      <c r="U55" s="45"/>
      <c r="V55" s="51"/>
      <c r="W55" s="53"/>
      <c r="X55" s="45"/>
      <c r="Y55" s="56">
        <f t="shared" si="4"/>
        <v>1937</v>
      </c>
      <c r="Z55" s="57">
        <f t="shared" si="1"/>
        <v>271118.016</v>
      </c>
      <c r="AA55" s="58">
        <f t="shared" si="2"/>
        <v>139.968</v>
      </c>
      <c r="AB55" s="59"/>
    </row>
    <row r="56" s="3" customFormat="1" ht="21" customHeight="1" spans="1:28">
      <c r="A56" s="24">
        <v>52</v>
      </c>
      <c r="B56" s="25" t="s">
        <v>94</v>
      </c>
      <c r="C56" s="26"/>
      <c r="D56" s="27">
        <v>1937000</v>
      </c>
      <c r="E56" s="28" t="s">
        <v>44</v>
      </c>
      <c r="F56" s="29">
        <v>168</v>
      </c>
      <c r="G56" s="30">
        <v>4.05</v>
      </c>
      <c r="H56" s="29">
        <v>9</v>
      </c>
      <c r="I56" s="42">
        <f t="shared" si="0"/>
        <v>61.236</v>
      </c>
      <c r="J56" s="43"/>
      <c r="K56" s="44"/>
      <c r="L56" s="45"/>
      <c r="M56" s="45"/>
      <c r="N56" s="46"/>
      <c r="O56" s="44"/>
      <c r="P56" s="44"/>
      <c r="Q56" s="45"/>
      <c r="R56" s="46"/>
      <c r="S56" s="44"/>
      <c r="T56" s="44"/>
      <c r="U56" s="45"/>
      <c r="V56" s="51"/>
      <c r="W56" s="53"/>
      <c r="X56" s="45"/>
      <c r="Y56" s="56">
        <f t="shared" si="4"/>
        <v>1937</v>
      </c>
      <c r="Z56" s="57">
        <f t="shared" si="1"/>
        <v>284673.9168</v>
      </c>
      <c r="AA56" s="58">
        <f t="shared" si="2"/>
        <v>146.9664</v>
      </c>
      <c r="AB56" s="59"/>
    </row>
    <row r="57" s="3" customFormat="1" ht="21" customHeight="1" spans="1:28">
      <c r="A57" s="24">
        <v>53</v>
      </c>
      <c r="B57" s="25" t="s">
        <v>95</v>
      </c>
      <c r="C57" s="26"/>
      <c r="D57" s="27">
        <v>1922000</v>
      </c>
      <c r="E57" s="28" t="s">
        <v>44</v>
      </c>
      <c r="F57" s="29">
        <v>300</v>
      </c>
      <c r="G57" s="30">
        <v>4.05</v>
      </c>
      <c r="H57" s="29">
        <v>9</v>
      </c>
      <c r="I57" s="42">
        <f t="shared" si="0"/>
        <v>109.35</v>
      </c>
      <c r="J57" s="43"/>
      <c r="K57" s="44"/>
      <c r="L57" s="45"/>
      <c r="M57" s="45"/>
      <c r="N57" s="46"/>
      <c r="O57" s="44"/>
      <c r="P57" s="44"/>
      <c r="Q57" s="45"/>
      <c r="R57" s="46"/>
      <c r="S57" s="44"/>
      <c r="T57" s="44"/>
      <c r="U57" s="45"/>
      <c r="V57" s="51"/>
      <c r="W57" s="53"/>
      <c r="X57" s="45"/>
      <c r="Y57" s="56">
        <f t="shared" si="4"/>
        <v>1922</v>
      </c>
      <c r="Z57" s="57">
        <f t="shared" si="1"/>
        <v>504409.68</v>
      </c>
      <c r="AA57" s="58">
        <f t="shared" si="2"/>
        <v>262.44</v>
      </c>
      <c r="AB57" s="59"/>
    </row>
    <row r="58" s="3" customFormat="1" ht="21" customHeight="1" spans="1:28">
      <c r="A58" s="24">
        <v>54</v>
      </c>
      <c r="B58" s="25" t="s">
        <v>96</v>
      </c>
      <c r="C58" s="26"/>
      <c r="D58" s="27">
        <v>1922000</v>
      </c>
      <c r="E58" s="28" t="s">
        <v>44</v>
      </c>
      <c r="F58" s="29">
        <v>180</v>
      </c>
      <c r="G58" s="30">
        <v>12.94</v>
      </c>
      <c r="H58" s="29">
        <v>9</v>
      </c>
      <c r="I58" s="42">
        <f t="shared" si="0"/>
        <v>209.628</v>
      </c>
      <c r="J58" s="43"/>
      <c r="K58" s="44"/>
      <c r="L58" s="45"/>
      <c r="M58" s="45"/>
      <c r="N58" s="46"/>
      <c r="O58" s="44"/>
      <c r="P58" s="44"/>
      <c r="Q58" s="45"/>
      <c r="R58" s="46"/>
      <c r="S58" s="44"/>
      <c r="T58" s="44"/>
      <c r="U58" s="45"/>
      <c r="V58" s="51"/>
      <c r="W58" s="53"/>
      <c r="X58" s="45"/>
      <c r="Y58" s="56">
        <f t="shared" si="4"/>
        <v>1922</v>
      </c>
      <c r="Z58" s="57">
        <f t="shared" si="1"/>
        <v>966972.0384</v>
      </c>
      <c r="AA58" s="58">
        <f t="shared" si="2"/>
        <v>503.1072</v>
      </c>
      <c r="AB58" s="59"/>
    </row>
    <row r="59" s="3" customFormat="1" ht="21" customHeight="1" spans="1:28">
      <c r="A59" s="24">
        <v>55</v>
      </c>
      <c r="B59" s="25" t="s">
        <v>97</v>
      </c>
      <c r="C59" s="26"/>
      <c r="D59" s="27">
        <v>1922000</v>
      </c>
      <c r="E59" s="28" t="s">
        <v>44</v>
      </c>
      <c r="F59" s="29">
        <v>90</v>
      </c>
      <c r="G59" s="30">
        <v>25</v>
      </c>
      <c r="H59" s="29">
        <v>9</v>
      </c>
      <c r="I59" s="42">
        <f t="shared" si="0"/>
        <v>202.5</v>
      </c>
      <c r="J59" s="43"/>
      <c r="K59" s="44"/>
      <c r="L59" s="45"/>
      <c r="M59" s="45"/>
      <c r="N59" s="46"/>
      <c r="O59" s="44"/>
      <c r="P59" s="44"/>
      <c r="Q59" s="45"/>
      <c r="R59" s="46"/>
      <c r="S59" s="44"/>
      <c r="T59" s="44"/>
      <c r="U59" s="45"/>
      <c r="V59" s="51"/>
      <c r="W59" s="53"/>
      <c r="X59" s="45"/>
      <c r="Y59" s="56">
        <f t="shared" si="4"/>
        <v>1922</v>
      </c>
      <c r="Z59" s="57">
        <f t="shared" si="1"/>
        <v>934092</v>
      </c>
      <c r="AA59" s="58">
        <f t="shared" si="2"/>
        <v>486</v>
      </c>
      <c r="AB59" s="59"/>
    </row>
    <row r="60" s="3" customFormat="1" ht="21" customHeight="1" spans="1:28">
      <c r="A60" s="24">
        <v>56</v>
      </c>
      <c r="B60" s="25" t="s">
        <v>98</v>
      </c>
      <c r="C60" s="26"/>
      <c r="D60" s="27">
        <v>1922000</v>
      </c>
      <c r="E60" s="28" t="s">
        <v>44</v>
      </c>
      <c r="F60" s="29">
        <v>69</v>
      </c>
      <c r="G60" s="30">
        <v>18</v>
      </c>
      <c r="H60" s="29">
        <v>9</v>
      </c>
      <c r="I60" s="42">
        <f t="shared" si="0"/>
        <v>111.78</v>
      </c>
      <c r="J60" s="43"/>
      <c r="K60" s="44"/>
      <c r="L60" s="45"/>
      <c r="M60" s="45"/>
      <c r="N60" s="46"/>
      <c r="O60" s="44"/>
      <c r="P60" s="44"/>
      <c r="Q60" s="45"/>
      <c r="R60" s="46"/>
      <c r="S60" s="44"/>
      <c r="T60" s="44"/>
      <c r="U60" s="45"/>
      <c r="V60" s="51"/>
      <c r="W60" s="53"/>
      <c r="X60" s="45"/>
      <c r="Y60" s="56">
        <f t="shared" si="4"/>
        <v>1922</v>
      </c>
      <c r="Z60" s="57">
        <f t="shared" si="1"/>
        <v>515618.784</v>
      </c>
      <c r="AA60" s="58">
        <f t="shared" si="2"/>
        <v>268.272</v>
      </c>
      <c r="AB60" s="59"/>
    </row>
    <row r="61" s="3" customFormat="1" ht="21" customHeight="1" spans="1:28">
      <c r="A61" s="24">
        <v>57</v>
      </c>
      <c r="B61" s="25" t="s">
        <v>99</v>
      </c>
      <c r="C61" s="26"/>
      <c r="D61" s="27">
        <v>1922000</v>
      </c>
      <c r="E61" s="28" t="s">
        <v>44</v>
      </c>
      <c r="F61" s="29">
        <v>180</v>
      </c>
      <c r="G61" s="30">
        <v>22</v>
      </c>
      <c r="H61" s="29">
        <v>9</v>
      </c>
      <c r="I61" s="42">
        <f t="shared" si="0"/>
        <v>356.4</v>
      </c>
      <c r="J61" s="43"/>
      <c r="K61" s="44"/>
      <c r="L61" s="45"/>
      <c r="M61" s="45"/>
      <c r="N61" s="46"/>
      <c r="O61" s="44"/>
      <c r="P61" s="44"/>
      <c r="Q61" s="45"/>
      <c r="R61" s="46"/>
      <c r="S61" s="44"/>
      <c r="T61" s="44"/>
      <c r="U61" s="45"/>
      <c r="V61" s="51"/>
      <c r="W61" s="53"/>
      <c r="X61" s="45"/>
      <c r="Y61" s="56">
        <f t="shared" si="4"/>
        <v>1922</v>
      </c>
      <c r="Z61" s="57">
        <f t="shared" si="1"/>
        <v>1644001.92</v>
      </c>
      <c r="AA61" s="58">
        <f t="shared" si="2"/>
        <v>855.36</v>
      </c>
      <c r="AB61" s="59"/>
    </row>
    <row r="62" s="3" customFormat="1" ht="21" customHeight="1" spans="1:28">
      <c r="A62" s="24">
        <v>58</v>
      </c>
      <c r="B62" s="25" t="s">
        <v>100</v>
      </c>
      <c r="C62" s="26"/>
      <c r="D62" s="27">
        <v>1922000</v>
      </c>
      <c r="E62" s="28" t="s">
        <v>44</v>
      </c>
      <c r="F62" s="29">
        <v>252</v>
      </c>
      <c r="G62" s="30">
        <v>4.05</v>
      </c>
      <c r="H62" s="29">
        <v>9</v>
      </c>
      <c r="I62" s="42">
        <f t="shared" si="0"/>
        <v>91.854</v>
      </c>
      <c r="J62" s="43"/>
      <c r="K62" s="44"/>
      <c r="L62" s="45"/>
      <c r="M62" s="45"/>
      <c r="N62" s="46"/>
      <c r="O62" s="44"/>
      <c r="P62" s="44"/>
      <c r="Q62" s="45"/>
      <c r="R62" s="46"/>
      <c r="S62" s="44"/>
      <c r="T62" s="44"/>
      <c r="U62" s="45"/>
      <c r="V62" s="51"/>
      <c r="W62" s="53"/>
      <c r="X62" s="45"/>
      <c r="Y62" s="56">
        <f t="shared" si="4"/>
        <v>1922</v>
      </c>
      <c r="Z62" s="57">
        <f t="shared" si="1"/>
        <v>423704.1312</v>
      </c>
      <c r="AA62" s="58">
        <f t="shared" si="2"/>
        <v>220.4496</v>
      </c>
      <c r="AB62" s="59"/>
    </row>
    <row r="63" s="3" customFormat="1" ht="21" customHeight="1" spans="1:28">
      <c r="A63" s="24">
        <v>59</v>
      </c>
      <c r="B63" s="25" t="s">
        <v>101</v>
      </c>
      <c r="C63" s="26"/>
      <c r="D63" s="27">
        <v>1922000</v>
      </c>
      <c r="E63" s="28" t="s">
        <v>44</v>
      </c>
      <c r="F63" s="29">
        <v>230</v>
      </c>
      <c r="G63" s="30">
        <v>4.05</v>
      </c>
      <c r="H63" s="29">
        <v>9</v>
      </c>
      <c r="I63" s="42">
        <f t="shared" si="0"/>
        <v>83.835</v>
      </c>
      <c r="J63" s="43"/>
      <c r="K63" s="44"/>
      <c r="L63" s="45"/>
      <c r="M63" s="45"/>
      <c r="N63" s="46"/>
      <c r="O63" s="44"/>
      <c r="P63" s="44"/>
      <c r="Q63" s="45"/>
      <c r="R63" s="46"/>
      <c r="S63" s="44"/>
      <c r="T63" s="44"/>
      <c r="U63" s="45"/>
      <c r="V63" s="51"/>
      <c r="W63" s="53"/>
      <c r="X63" s="45"/>
      <c r="Y63" s="56">
        <f t="shared" si="4"/>
        <v>1922</v>
      </c>
      <c r="Z63" s="57">
        <f t="shared" si="1"/>
        <v>386714.088</v>
      </c>
      <c r="AA63" s="58">
        <f t="shared" si="2"/>
        <v>201.204</v>
      </c>
      <c r="AB63" s="59"/>
    </row>
    <row r="64" s="3" customFormat="1" ht="21" customHeight="1" spans="1:28">
      <c r="A64" s="24">
        <v>60</v>
      </c>
      <c r="B64" s="25" t="s">
        <v>102</v>
      </c>
      <c r="C64" s="26"/>
      <c r="D64" s="27">
        <v>1922000</v>
      </c>
      <c r="E64" s="28" t="s">
        <v>44</v>
      </c>
      <c r="F64" s="29">
        <v>80</v>
      </c>
      <c r="G64" s="30">
        <v>4.05</v>
      </c>
      <c r="H64" s="29">
        <v>9</v>
      </c>
      <c r="I64" s="42">
        <f t="shared" si="0"/>
        <v>29.16</v>
      </c>
      <c r="J64" s="43"/>
      <c r="K64" s="44"/>
      <c r="L64" s="45"/>
      <c r="M64" s="45"/>
      <c r="N64" s="46"/>
      <c r="O64" s="44"/>
      <c r="P64" s="44"/>
      <c r="Q64" s="45"/>
      <c r="R64" s="46"/>
      <c r="S64" s="44"/>
      <c r="T64" s="44"/>
      <c r="U64" s="45"/>
      <c r="V64" s="51"/>
      <c r="W64" s="53"/>
      <c r="X64" s="45"/>
      <c r="Y64" s="56">
        <f t="shared" si="4"/>
        <v>1922</v>
      </c>
      <c r="Z64" s="57">
        <f t="shared" si="1"/>
        <v>134509.248</v>
      </c>
      <c r="AA64" s="58">
        <f t="shared" si="2"/>
        <v>69.984</v>
      </c>
      <c r="AB64" s="59"/>
    </row>
    <row r="65" s="3" customFormat="1" ht="21" customHeight="1" spans="1:28">
      <c r="A65" s="24">
        <v>61</v>
      </c>
      <c r="B65" s="25" t="s">
        <v>103</v>
      </c>
      <c r="C65" s="26"/>
      <c r="D65" s="27">
        <v>1922000</v>
      </c>
      <c r="E65" s="28" t="s">
        <v>44</v>
      </c>
      <c r="F65" s="29">
        <v>200</v>
      </c>
      <c r="G65" s="30">
        <v>4.05</v>
      </c>
      <c r="H65" s="29">
        <v>9</v>
      </c>
      <c r="I65" s="42">
        <f t="shared" si="0"/>
        <v>72.9</v>
      </c>
      <c r="J65" s="43"/>
      <c r="K65" s="44"/>
      <c r="L65" s="45"/>
      <c r="M65" s="45"/>
      <c r="N65" s="46"/>
      <c r="O65" s="44"/>
      <c r="P65" s="44"/>
      <c r="Q65" s="45"/>
      <c r="R65" s="46"/>
      <c r="S65" s="44"/>
      <c r="T65" s="44"/>
      <c r="U65" s="45"/>
      <c r="V65" s="51"/>
      <c r="W65" s="53"/>
      <c r="X65" s="45"/>
      <c r="Y65" s="56">
        <f t="shared" si="4"/>
        <v>1922</v>
      </c>
      <c r="Z65" s="57">
        <f t="shared" si="1"/>
        <v>336273.12</v>
      </c>
      <c r="AA65" s="58">
        <f t="shared" si="2"/>
        <v>174.96</v>
      </c>
      <c r="AB65" s="59"/>
    </row>
    <row r="66" s="3" customFormat="1" ht="21" customHeight="1" spans="1:28">
      <c r="A66" s="24">
        <v>62</v>
      </c>
      <c r="B66" s="25" t="s">
        <v>104</v>
      </c>
      <c r="C66" s="26"/>
      <c r="D66" s="27">
        <v>1922000</v>
      </c>
      <c r="E66" s="28" t="s">
        <v>44</v>
      </c>
      <c r="F66" s="29">
        <v>236</v>
      </c>
      <c r="G66" s="30">
        <v>4.05</v>
      </c>
      <c r="H66" s="29">
        <v>9</v>
      </c>
      <c r="I66" s="42">
        <f t="shared" si="0"/>
        <v>86.022</v>
      </c>
      <c r="J66" s="43"/>
      <c r="K66" s="44"/>
      <c r="L66" s="45"/>
      <c r="M66" s="45"/>
      <c r="N66" s="46"/>
      <c r="O66" s="44"/>
      <c r="P66" s="44"/>
      <c r="Q66" s="45"/>
      <c r="R66" s="46"/>
      <c r="S66" s="44"/>
      <c r="T66" s="44"/>
      <c r="U66" s="45"/>
      <c r="V66" s="51"/>
      <c r="W66" s="53"/>
      <c r="X66" s="45"/>
      <c r="Y66" s="56">
        <f t="shared" si="4"/>
        <v>1922</v>
      </c>
      <c r="Z66" s="57">
        <f t="shared" si="1"/>
        <v>396802.2816</v>
      </c>
      <c r="AA66" s="58">
        <f t="shared" si="2"/>
        <v>206.4528</v>
      </c>
      <c r="AB66" s="59"/>
    </row>
    <row r="67" s="3" customFormat="1" ht="21" customHeight="1" spans="1:28">
      <c r="A67" s="24">
        <v>63</v>
      </c>
      <c r="B67" s="25" t="s">
        <v>105</v>
      </c>
      <c r="C67" s="26"/>
      <c r="D67" s="27">
        <v>1922000</v>
      </c>
      <c r="E67" s="28" t="s">
        <v>44</v>
      </c>
      <c r="F67" s="29">
        <v>80</v>
      </c>
      <c r="G67" s="30">
        <v>4.05</v>
      </c>
      <c r="H67" s="29">
        <v>9</v>
      </c>
      <c r="I67" s="42">
        <f t="shared" si="0"/>
        <v>29.16</v>
      </c>
      <c r="J67" s="43"/>
      <c r="K67" s="44"/>
      <c r="L67" s="45"/>
      <c r="M67" s="45"/>
      <c r="N67" s="46"/>
      <c r="O67" s="44"/>
      <c r="P67" s="44"/>
      <c r="Q67" s="45"/>
      <c r="R67" s="46"/>
      <c r="S67" s="44"/>
      <c r="T67" s="44"/>
      <c r="U67" s="45"/>
      <c r="V67" s="51"/>
      <c r="W67" s="53"/>
      <c r="X67" s="45"/>
      <c r="Y67" s="56">
        <f t="shared" si="4"/>
        <v>1922</v>
      </c>
      <c r="Z67" s="57">
        <f t="shared" si="1"/>
        <v>134509.248</v>
      </c>
      <c r="AA67" s="58">
        <f t="shared" si="2"/>
        <v>69.984</v>
      </c>
      <c r="AB67" s="59"/>
    </row>
    <row r="68" s="3" customFormat="1" ht="21" customHeight="1" spans="1:28">
      <c r="A68" s="24">
        <v>64</v>
      </c>
      <c r="B68" s="25" t="s">
        <v>106</v>
      </c>
      <c r="C68" s="26"/>
      <c r="D68" s="27">
        <v>1922000</v>
      </c>
      <c r="E68" s="28" t="s">
        <v>44</v>
      </c>
      <c r="F68" s="29">
        <v>400</v>
      </c>
      <c r="G68" s="30">
        <v>4.05</v>
      </c>
      <c r="H68" s="29">
        <v>9</v>
      </c>
      <c r="I68" s="42">
        <f t="shared" si="0"/>
        <v>145.8</v>
      </c>
      <c r="J68" s="43"/>
      <c r="K68" s="44"/>
      <c r="L68" s="45"/>
      <c r="M68" s="45"/>
      <c r="N68" s="46"/>
      <c r="O68" s="44"/>
      <c r="P68" s="44"/>
      <c r="Q68" s="45"/>
      <c r="R68" s="46"/>
      <c r="S68" s="44"/>
      <c r="T68" s="44"/>
      <c r="U68" s="45"/>
      <c r="V68" s="51"/>
      <c r="W68" s="53"/>
      <c r="X68" s="45"/>
      <c r="Y68" s="56">
        <f t="shared" si="4"/>
        <v>1922</v>
      </c>
      <c r="Z68" s="57">
        <f t="shared" si="1"/>
        <v>672546.24</v>
      </c>
      <c r="AA68" s="58">
        <f t="shared" si="2"/>
        <v>349.92</v>
      </c>
      <c r="AB68" s="59"/>
    </row>
    <row r="69" s="3" customFormat="1" ht="21" customHeight="1" spans="1:28">
      <c r="A69" s="24">
        <v>65</v>
      </c>
      <c r="B69" s="25" t="s">
        <v>107</v>
      </c>
      <c r="C69" s="26"/>
      <c r="D69" s="27">
        <v>1910000</v>
      </c>
      <c r="E69" s="28" t="s">
        <v>44</v>
      </c>
      <c r="F69" s="29">
        <v>188</v>
      </c>
      <c r="G69" s="30">
        <v>4.05</v>
      </c>
      <c r="H69" s="29">
        <v>9</v>
      </c>
      <c r="I69" s="42">
        <f t="shared" ref="I69:I88" si="5">F69*G69*H69/100</f>
        <v>68.526</v>
      </c>
      <c r="J69" s="43"/>
      <c r="K69" s="44"/>
      <c r="L69" s="45"/>
      <c r="M69" s="45"/>
      <c r="N69" s="46"/>
      <c r="O69" s="44"/>
      <c r="P69" s="44"/>
      <c r="Q69" s="45"/>
      <c r="R69" s="46"/>
      <c r="S69" s="44"/>
      <c r="T69" s="44"/>
      <c r="U69" s="45"/>
      <c r="V69" s="51"/>
      <c r="W69" s="53"/>
      <c r="X69" s="45"/>
      <c r="Y69" s="56">
        <f t="shared" si="4"/>
        <v>1910</v>
      </c>
      <c r="Z69" s="57">
        <f t="shared" ref="Z69:Z88" si="6">AA69*Y69</f>
        <v>314123.184</v>
      </c>
      <c r="AA69" s="58">
        <f t="shared" ref="AA69:AA88" si="7">I69*2.4</f>
        <v>164.4624</v>
      </c>
      <c r="AB69" s="59"/>
    </row>
    <row r="70" s="3" customFormat="1" ht="21" customHeight="1" spans="1:28">
      <c r="A70" s="24">
        <v>66</v>
      </c>
      <c r="B70" s="25" t="s">
        <v>108</v>
      </c>
      <c r="C70" s="26"/>
      <c r="D70" s="27">
        <v>1910000</v>
      </c>
      <c r="E70" s="28" t="s">
        <v>44</v>
      </c>
      <c r="F70" s="29">
        <v>160</v>
      </c>
      <c r="G70" s="30">
        <v>11</v>
      </c>
      <c r="H70" s="29">
        <v>9</v>
      </c>
      <c r="I70" s="42">
        <f t="shared" si="5"/>
        <v>158.4</v>
      </c>
      <c r="J70" s="43"/>
      <c r="K70" s="44"/>
      <c r="L70" s="45"/>
      <c r="M70" s="45"/>
      <c r="N70" s="46"/>
      <c r="O70" s="44"/>
      <c r="P70" s="44"/>
      <c r="Q70" s="45"/>
      <c r="R70" s="46"/>
      <c r="S70" s="44"/>
      <c r="T70" s="44"/>
      <c r="U70" s="45"/>
      <c r="V70" s="51"/>
      <c r="W70" s="53"/>
      <c r="X70" s="45"/>
      <c r="Y70" s="56">
        <f t="shared" ref="Y70:Y88" si="8">ABS(K70-D70)/1000+L70+M70+Q70+U70+X70</f>
        <v>1910</v>
      </c>
      <c r="Z70" s="57">
        <f t="shared" si="6"/>
        <v>726105.6</v>
      </c>
      <c r="AA70" s="58">
        <f t="shared" si="7"/>
        <v>380.16</v>
      </c>
      <c r="AB70" s="59"/>
    </row>
    <row r="71" s="3" customFormat="1" ht="21" customHeight="1" spans="1:28">
      <c r="A71" s="24">
        <v>67</v>
      </c>
      <c r="B71" s="25" t="s">
        <v>109</v>
      </c>
      <c r="C71" s="26"/>
      <c r="D71" s="27">
        <v>1910000</v>
      </c>
      <c r="E71" s="28" t="s">
        <v>44</v>
      </c>
      <c r="F71" s="29">
        <v>35</v>
      </c>
      <c r="G71" s="30">
        <v>9.25</v>
      </c>
      <c r="H71" s="29">
        <v>9</v>
      </c>
      <c r="I71" s="42">
        <f t="shared" si="5"/>
        <v>29.1375</v>
      </c>
      <c r="J71" s="43"/>
      <c r="K71" s="44"/>
      <c r="L71" s="45"/>
      <c r="M71" s="45"/>
      <c r="N71" s="46"/>
      <c r="O71" s="44"/>
      <c r="P71" s="44"/>
      <c r="Q71" s="45"/>
      <c r="R71" s="46"/>
      <c r="S71" s="44"/>
      <c r="T71" s="44"/>
      <c r="U71" s="45"/>
      <c r="V71" s="51"/>
      <c r="W71" s="53"/>
      <c r="X71" s="45"/>
      <c r="Y71" s="56">
        <f t="shared" si="8"/>
        <v>1910</v>
      </c>
      <c r="Z71" s="57">
        <f t="shared" si="6"/>
        <v>133566.3</v>
      </c>
      <c r="AA71" s="58">
        <f t="shared" si="7"/>
        <v>69.93</v>
      </c>
      <c r="AB71" s="59"/>
    </row>
    <row r="72" s="3" customFormat="1" ht="21" customHeight="1" spans="1:28">
      <c r="A72" s="24">
        <v>68</v>
      </c>
      <c r="B72" s="25" t="s">
        <v>110</v>
      </c>
      <c r="C72" s="26"/>
      <c r="D72" s="27">
        <v>1910000</v>
      </c>
      <c r="E72" s="28" t="s">
        <v>44</v>
      </c>
      <c r="F72" s="29">
        <v>35</v>
      </c>
      <c r="G72" s="30">
        <v>8.25</v>
      </c>
      <c r="H72" s="29">
        <v>9</v>
      </c>
      <c r="I72" s="42">
        <f t="shared" si="5"/>
        <v>25.9875</v>
      </c>
      <c r="J72" s="43"/>
      <c r="K72" s="44"/>
      <c r="L72" s="45"/>
      <c r="M72" s="45"/>
      <c r="N72" s="46"/>
      <c r="O72" s="44"/>
      <c r="P72" s="44"/>
      <c r="Q72" s="45"/>
      <c r="R72" s="46"/>
      <c r="S72" s="44"/>
      <c r="T72" s="44"/>
      <c r="U72" s="45"/>
      <c r="V72" s="51"/>
      <c r="W72" s="53"/>
      <c r="X72" s="45"/>
      <c r="Y72" s="56">
        <f t="shared" si="8"/>
        <v>1910</v>
      </c>
      <c r="Z72" s="57">
        <f t="shared" si="6"/>
        <v>119126.7</v>
      </c>
      <c r="AA72" s="58">
        <f t="shared" si="7"/>
        <v>62.37</v>
      </c>
      <c r="AB72" s="59"/>
    </row>
    <row r="73" s="3" customFormat="1" ht="21" customHeight="1" spans="1:28">
      <c r="A73" s="24">
        <v>69</v>
      </c>
      <c r="B73" s="25" t="s">
        <v>111</v>
      </c>
      <c r="C73" s="26"/>
      <c r="D73" s="27">
        <v>1910000</v>
      </c>
      <c r="E73" s="28" t="s">
        <v>44</v>
      </c>
      <c r="F73" s="29">
        <v>80</v>
      </c>
      <c r="G73" s="30">
        <v>10.5</v>
      </c>
      <c r="H73" s="29">
        <v>9</v>
      </c>
      <c r="I73" s="42">
        <f t="shared" si="5"/>
        <v>75.6</v>
      </c>
      <c r="J73" s="43"/>
      <c r="K73" s="44"/>
      <c r="L73" s="45"/>
      <c r="M73" s="45"/>
      <c r="N73" s="46"/>
      <c r="O73" s="44"/>
      <c r="P73" s="44"/>
      <c r="Q73" s="45"/>
      <c r="R73" s="46"/>
      <c r="S73" s="44"/>
      <c r="T73" s="44"/>
      <c r="U73" s="45"/>
      <c r="V73" s="51"/>
      <c r="W73" s="53"/>
      <c r="X73" s="45"/>
      <c r="Y73" s="56">
        <f t="shared" si="8"/>
        <v>1910</v>
      </c>
      <c r="Z73" s="57">
        <f t="shared" si="6"/>
        <v>346550.4</v>
      </c>
      <c r="AA73" s="58">
        <f t="shared" si="7"/>
        <v>181.44</v>
      </c>
      <c r="AB73" s="59"/>
    </row>
    <row r="74" s="3" customFormat="1" ht="21" customHeight="1" spans="1:28">
      <c r="A74" s="24">
        <v>70</v>
      </c>
      <c r="B74" s="25" t="s">
        <v>112</v>
      </c>
      <c r="C74" s="26"/>
      <c r="D74" s="27">
        <v>1910000</v>
      </c>
      <c r="E74" s="28" t="s">
        <v>44</v>
      </c>
      <c r="F74" s="29">
        <v>144</v>
      </c>
      <c r="G74" s="30">
        <v>4.05</v>
      </c>
      <c r="H74" s="29">
        <v>9</v>
      </c>
      <c r="I74" s="42">
        <f t="shared" si="5"/>
        <v>52.488</v>
      </c>
      <c r="J74" s="43"/>
      <c r="K74" s="44"/>
      <c r="L74" s="45"/>
      <c r="M74" s="45"/>
      <c r="N74" s="46"/>
      <c r="O74" s="44"/>
      <c r="P74" s="44"/>
      <c r="Q74" s="45"/>
      <c r="R74" s="46"/>
      <c r="S74" s="44"/>
      <c r="T74" s="44"/>
      <c r="U74" s="45"/>
      <c r="V74" s="51"/>
      <c r="W74" s="53"/>
      <c r="X74" s="45"/>
      <c r="Y74" s="56">
        <f t="shared" si="8"/>
        <v>1910</v>
      </c>
      <c r="Z74" s="57">
        <f t="shared" si="6"/>
        <v>240604.992</v>
      </c>
      <c r="AA74" s="58">
        <f t="shared" si="7"/>
        <v>125.9712</v>
      </c>
      <c r="AB74" s="59"/>
    </row>
    <row r="75" s="3" customFormat="1" ht="21" customHeight="1" spans="1:28">
      <c r="A75" s="24">
        <v>71</v>
      </c>
      <c r="B75" s="25" t="s">
        <v>113</v>
      </c>
      <c r="C75" s="26"/>
      <c r="D75" s="27">
        <v>1910000</v>
      </c>
      <c r="E75" s="28" t="s">
        <v>44</v>
      </c>
      <c r="F75" s="29">
        <v>440</v>
      </c>
      <c r="G75" s="30">
        <v>4.05</v>
      </c>
      <c r="H75" s="29">
        <v>9</v>
      </c>
      <c r="I75" s="42">
        <f t="shared" si="5"/>
        <v>160.38</v>
      </c>
      <c r="J75" s="43"/>
      <c r="K75" s="44"/>
      <c r="L75" s="45"/>
      <c r="M75" s="45"/>
      <c r="N75" s="46"/>
      <c r="O75" s="44"/>
      <c r="P75" s="44"/>
      <c r="Q75" s="45"/>
      <c r="R75" s="46"/>
      <c r="S75" s="44"/>
      <c r="T75" s="44"/>
      <c r="U75" s="45"/>
      <c r="V75" s="51"/>
      <c r="W75" s="53"/>
      <c r="X75" s="45"/>
      <c r="Y75" s="56">
        <f t="shared" si="8"/>
        <v>1910</v>
      </c>
      <c r="Z75" s="57">
        <f t="shared" si="6"/>
        <v>735181.92</v>
      </c>
      <c r="AA75" s="58">
        <f t="shared" si="7"/>
        <v>384.912</v>
      </c>
      <c r="AB75" s="59"/>
    </row>
    <row r="76" s="3" customFormat="1" ht="21" customHeight="1" spans="1:28">
      <c r="A76" s="24">
        <v>72</v>
      </c>
      <c r="B76" s="25" t="s">
        <v>114</v>
      </c>
      <c r="C76" s="26"/>
      <c r="D76" s="27">
        <v>1910000</v>
      </c>
      <c r="E76" s="28" t="s">
        <v>44</v>
      </c>
      <c r="F76" s="29">
        <v>430</v>
      </c>
      <c r="G76" s="30">
        <v>4.05</v>
      </c>
      <c r="H76" s="29">
        <v>9</v>
      </c>
      <c r="I76" s="42">
        <f t="shared" si="5"/>
        <v>156.735</v>
      </c>
      <c r="J76" s="43"/>
      <c r="K76" s="44"/>
      <c r="L76" s="45"/>
      <c r="M76" s="45"/>
      <c r="N76" s="46"/>
      <c r="O76" s="44"/>
      <c r="P76" s="44"/>
      <c r="Q76" s="45"/>
      <c r="R76" s="46"/>
      <c r="S76" s="44"/>
      <c r="T76" s="44"/>
      <c r="U76" s="45"/>
      <c r="V76" s="51"/>
      <c r="W76" s="53"/>
      <c r="X76" s="45"/>
      <c r="Y76" s="56">
        <f t="shared" si="8"/>
        <v>1910</v>
      </c>
      <c r="Z76" s="57">
        <f t="shared" si="6"/>
        <v>718473.24</v>
      </c>
      <c r="AA76" s="58">
        <f t="shared" si="7"/>
        <v>376.164</v>
      </c>
      <c r="AB76" s="59"/>
    </row>
    <row r="77" s="3" customFormat="1" ht="21" customHeight="1" spans="1:28">
      <c r="A77" s="24">
        <v>73</v>
      </c>
      <c r="B77" s="25" t="s">
        <v>115</v>
      </c>
      <c r="C77" s="26"/>
      <c r="D77" s="31">
        <v>1900000</v>
      </c>
      <c r="E77" s="28" t="s">
        <v>44</v>
      </c>
      <c r="F77" s="29">
        <v>200</v>
      </c>
      <c r="G77" s="30">
        <v>6</v>
      </c>
      <c r="H77" s="29">
        <v>11</v>
      </c>
      <c r="I77" s="42">
        <f t="shared" si="5"/>
        <v>132</v>
      </c>
      <c r="J77" s="43"/>
      <c r="K77" s="44"/>
      <c r="L77" s="45"/>
      <c r="M77" s="45"/>
      <c r="N77" s="46"/>
      <c r="O77" s="44"/>
      <c r="P77" s="44"/>
      <c r="Q77" s="45"/>
      <c r="R77" s="46"/>
      <c r="S77" s="44"/>
      <c r="T77" s="44"/>
      <c r="U77" s="45"/>
      <c r="V77" s="51"/>
      <c r="W77" s="53"/>
      <c r="X77" s="45"/>
      <c r="Y77" s="56">
        <f t="shared" si="8"/>
        <v>1900</v>
      </c>
      <c r="Z77" s="57">
        <f t="shared" si="6"/>
        <v>601920</v>
      </c>
      <c r="AA77" s="58">
        <f t="shared" si="7"/>
        <v>316.8</v>
      </c>
      <c r="AB77" s="59"/>
    </row>
    <row r="78" s="3" customFormat="1" ht="21" customHeight="1" spans="1:28">
      <c r="A78" s="24">
        <v>74</v>
      </c>
      <c r="B78" s="25" t="s">
        <v>116</v>
      </c>
      <c r="C78" s="26"/>
      <c r="D78" s="27">
        <v>1900000</v>
      </c>
      <c r="E78" s="28" t="s">
        <v>44</v>
      </c>
      <c r="F78" s="29">
        <v>80</v>
      </c>
      <c r="G78" s="30">
        <v>6</v>
      </c>
      <c r="H78" s="29">
        <v>11</v>
      </c>
      <c r="I78" s="42">
        <f t="shared" si="5"/>
        <v>52.8</v>
      </c>
      <c r="J78" s="43"/>
      <c r="K78" s="44"/>
      <c r="L78" s="45"/>
      <c r="M78" s="45"/>
      <c r="N78" s="46"/>
      <c r="O78" s="44"/>
      <c r="P78" s="44"/>
      <c r="Q78" s="45"/>
      <c r="R78" s="46"/>
      <c r="S78" s="44"/>
      <c r="T78" s="44"/>
      <c r="U78" s="45"/>
      <c r="V78" s="51"/>
      <c r="W78" s="53"/>
      <c r="X78" s="45"/>
      <c r="Y78" s="56">
        <f t="shared" si="8"/>
        <v>1900</v>
      </c>
      <c r="Z78" s="57">
        <f t="shared" si="6"/>
        <v>240768</v>
      </c>
      <c r="AA78" s="58">
        <f t="shared" si="7"/>
        <v>126.72</v>
      </c>
      <c r="AB78" s="59"/>
    </row>
    <row r="79" s="3" customFormat="1" ht="21" customHeight="1" spans="1:28">
      <c r="A79" s="24">
        <v>75</v>
      </c>
      <c r="B79" s="25" t="s">
        <v>117</v>
      </c>
      <c r="C79" s="26"/>
      <c r="D79" s="27">
        <v>1899000</v>
      </c>
      <c r="E79" s="28" t="s">
        <v>44</v>
      </c>
      <c r="F79" s="29">
        <v>250</v>
      </c>
      <c r="G79" s="30">
        <v>4.05</v>
      </c>
      <c r="H79" s="29">
        <v>9</v>
      </c>
      <c r="I79" s="42">
        <f t="shared" si="5"/>
        <v>91.125</v>
      </c>
      <c r="J79" s="43"/>
      <c r="K79" s="44"/>
      <c r="L79" s="45"/>
      <c r="M79" s="45"/>
      <c r="N79" s="46"/>
      <c r="O79" s="44"/>
      <c r="P79" s="44"/>
      <c r="Q79" s="45"/>
      <c r="R79" s="46"/>
      <c r="S79" s="44"/>
      <c r="T79" s="44"/>
      <c r="U79" s="45"/>
      <c r="V79" s="51"/>
      <c r="W79" s="53"/>
      <c r="X79" s="45"/>
      <c r="Y79" s="56">
        <f t="shared" si="8"/>
        <v>1899</v>
      </c>
      <c r="Z79" s="57">
        <f t="shared" si="6"/>
        <v>415311.3</v>
      </c>
      <c r="AA79" s="58">
        <f t="shared" si="7"/>
        <v>218.7</v>
      </c>
      <c r="AB79" s="59"/>
    </row>
    <row r="80" s="3" customFormat="1" ht="21" customHeight="1" spans="1:28">
      <c r="A80" s="24">
        <v>76</v>
      </c>
      <c r="B80" s="25" t="s">
        <v>118</v>
      </c>
      <c r="C80" s="26"/>
      <c r="D80" s="27">
        <v>1899000</v>
      </c>
      <c r="E80" s="28" t="s">
        <v>44</v>
      </c>
      <c r="F80" s="29">
        <v>58</v>
      </c>
      <c r="G80" s="30">
        <v>4.05</v>
      </c>
      <c r="H80" s="29">
        <v>9</v>
      </c>
      <c r="I80" s="42">
        <f t="shared" si="5"/>
        <v>21.141</v>
      </c>
      <c r="J80" s="43"/>
      <c r="K80" s="44"/>
      <c r="L80" s="45"/>
      <c r="M80" s="45"/>
      <c r="N80" s="46"/>
      <c r="O80" s="44"/>
      <c r="P80" s="44"/>
      <c r="Q80" s="45"/>
      <c r="R80" s="46"/>
      <c r="S80" s="44"/>
      <c r="T80" s="44"/>
      <c r="U80" s="45"/>
      <c r="V80" s="51"/>
      <c r="W80" s="53"/>
      <c r="X80" s="45"/>
      <c r="Y80" s="56">
        <f t="shared" si="8"/>
        <v>1899</v>
      </c>
      <c r="Z80" s="57">
        <f t="shared" si="6"/>
        <v>96352.2216</v>
      </c>
      <c r="AA80" s="58">
        <f t="shared" si="7"/>
        <v>50.7384</v>
      </c>
      <c r="AB80" s="59"/>
    </row>
    <row r="81" s="3" customFormat="1" ht="21" customHeight="1" spans="1:28">
      <c r="A81" s="24">
        <v>77</v>
      </c>
      <c r="B81" s="25" t="s">
        <v>119</v>
      </c>
      <c r="C81" s="26"/>
      <c r="D81" s="27">
        <v>1899000</v>
      </c>
      <c r="E81" s="28" t="s">
        <v>44</v>
      </c>
      <c r="F81" s="29">
        <v>112</v>
      </c>
      <c r="G81" s="30">
        <v>4.05</v>
      </c>
      <c r="H81" s="29">
        <v>9</v>
      </c>
      <c r="I81" s="42">
        <f t="shared" si="5"/>
        <v>40.824</v>
      </c>
      <c r="J81" s="43"/>
      <c r="K81" s="44"/>
      <c r="L81" s="45"/>
      <c r="M81" s="45"/>
      <c r="N81" s="46"/>
      <c r="O81" s="44"/>
      <c r="P81" s="44"/>
      <c r="Q81" s="45"/>
      <c r="R81" s="46"/>
      <c r="S81" s="44"/>
      <c r="T81" s="44"/>
      <c r="U81" s="45"/>
      <c r="V81" s="51"/>
      <c r="W81" s="53"/>
      <c r="X81" s="45"/>
      <c r="Y81" s="56">
        <f t="shared" si="8"/>
        <v>1899</v>
      </c>
      <c r="Z81" s="57">
        <f t="shared" si="6"/>
        <v>186059.4624</v>
      </c>
      <c r="AA81" s="58">
        <f t="shared" si="7"/>
        <v>97.9776</v>
      </c>
      <c r="AB81" s="59"/>
    </row>
    <row r="82" s="3" customFormat="1" ht="21" customHeight="1" spans="1:28">
      <c r="A82" s="24">
        <v>78</v>
      </c>
      <c r="B82" s="25" t="s">
        <v>120</v>
      </c>
      <c r="C82" s="26"/>
      <c r="D82" s="27">
        <v>1899000</v>
      </c>
      <c r="E82" s="28" t="s">
        <v>44</v>
      </c>
      <c r="F82" s="29">
        <v>200</v>
      </c>
      <c r="G82" s="30">
        <v>8</v>
      </c>
      <c r="H82" s="29">
        <v>9</v>
      </c>
      <c r="I82" s="42">
        <f t="shared" si="5"/>
        <v>144</v>
      </c>
      <c r="J82" s="43"/>
      <c r="K82" s="44"/>
      <c r="L82" s="45"/>
      <c r="M82" s="45"/>
      <c r="N82" s="46"/>
      <c r="O82" s="44"/>
      <c r="P82" s="44"/>
      <c r="Q82" s="45"/>
      <c r="R82" s="46"/>
      <c r="S82" s="44"/>
      <c r="T82" s="44"/>
      <c r="U82" s="45"/>
      <c r="V82" s="51"/>
      <c r="W82" s="53"/>
      <c r="X82" s="45"/>
      <c r="Y82" s="56">
        <f t="shared" si="8"/>
        <v>1899</v>
      </c>
      <c r="Z82" s="57">
        <f t="shared" si="6"/>
        <v>656294.4</v>
      </c>
      <c r="AA82" s="58">
        <f t="shared" si="7"/>
        <v>345.6</v>
      </c>
      <c r="AB82" s="59"/>
    </row>
    <row r="83" s="3" customFormat="1" ht="21" customHeight="1" spans="1:28">
      <c r="A83" s="24">
        <v>79</v>
      </c>
      <c r="B83" s="25" t="s">
        <v>121</v>
      </c>
      <c r="C83" s="26"/>
      <c r="D83" s="27">
        <v>1899000</v>
      </c>
      <c r="E83" s="28" t="s">
        <v>44</v>
      </c>
      <c r="F83" s="29">
        <v>200</v>
      </c>
      <c r="G83" s="30">
        <v>8</v>
      </c>
      <c r="H83" s="29">
        <v>9</v>
      </c>
      <c r="I83" s="42">
        <f t="shared" si="5"/>
        <v>144</v>
      </c>
      <c r="J83" s="43"/>
      <c r="K83" s="44"/>
      <c r="L83" s="45"/>
      <c r="M83" s="45"/>
      <c r="N83" s="46"/>
      <c r="O83" s="44"/>
      <c r="P83" s="44"/>
      <c r="Q83" s="45"/>
      <c r="R83" s="46"/>
      <c r="S83" s="44"/>
      <c r="T83" s="44"/>
      <c r="U83" s="45"/>
      <c r="V83" s="51"/>
      <c r="W83" s="53"/>
      <c r="X83" s="45"/>
      <c r="Y83" s="56">
        <f t="shared" si="8"/>
        <v>1899</v>
      </c>
      <c r="Z83" s="57">
        <f t="shared" si="6"/>
        <v>656294.4</v>
      </c>
      <c r="AA83" s="58">
        <f t="shared" si="7"/>
        <v>345.6</v>
      </c>
      <c r="AB83" s="59"/>
    </row>
    <row r="84" s="3" customFormat="1" ht="21" customHeight="1" spans="1:28">
      <c r="A84" s="24">
        <v>80</v>
      </c>
      <c r="B84" s="25" t="s">
        <v>122</v>
      </c>
      <c r="C84" s="26"/>
      <c r="D84" s="27">
        <v>1899000</v>
      </c>
      <c r="E84" s="28" t="s">
        <v>44</v>
      </c>
      <c r="F84" s="29">
        <v>72</v>
      </c>
      <c r="G84" s="30">
        <v>4.05</v>
      </c>
      <c r="H84" s="29">
        <v>9</v>
      </c>
      <c r="I84" s="42">
        <f t="shared" si="5"/>
        <v>26.244</v>
      </c>
      <c r="J84" s="43"/>
      <c r="K84" s="44"/>
      <c r="L84" s="45"/>
      <c r="M84" s="45"/>
      <c r="N84" s="46"/>
      <c r="O84" s="44"/>
      <c r="P84" s="44"/>
      <c r="Q84" s="45"/>
      <c r="R84" s="46"/>
      <c r="S84" s="44"/>
      <c r="T84" s="44"/>
      <c r="U84" s="45"/>
      <c r="V84" s="51"/>
      <c r="W84" s="53"/>
      <c r="X84" s="45"/>
      <c r="Y84" s="56">
        <f t="shared" si="8"/>
        <v>1899</v>
      </c>
      <c r="Z84" s="57">
        <f t="shared" si="6"/>
        <v>119609.6544</v>
      </c>
      <c r="AA84" s="58">
        <f t="shared" si="7"/>
        <v>62.9856</v>
      </c>
      <c r="AB84" s="59"/>
    </row>
    <row r="85" s="3" customFormat="1" ht="21" customHeight="1" spans="1:28">
      <c r="A85" s="24">
        <v>81</v>
      </c>
      <c r="B85" s="25" t="s">
        <v>123</v>
      </c>
      <c r="C85" s="26"/>
      <c r="D85" s="27">
        <v>1899000</v>
      </c>
      <c r="E85" s="28" t="s">
        <v>44</v>
      </c>
      <c r="F85" s="29">
        <v>58</v>
      </c>
      <c r="G85" s="30">
        <v>4.05</v>
      </c>
      <c r="H85" s="29">
        <v>9</v>
      </c>
      <c r="I85" s="42">
        <f t="shared" si="5"/>
        <v>21.141</v>
      </c>
      <c r="J85" s="43"/>
      <c r="K85" s="44"/>
      <c r="L85" s="45"/>
      <c r="M85" s="45"/>
      <c r="N85" s="46"/>
      <c r="O85" s="44"/>
      <c r="P85" s="44"/>
      <c r="Q85" s="45"/>
      <c r="R85" s="46"/>
      <c r="S85" s="44"/>
      <c r="T85" s="44"/>
      <c r="U85" s="45"/>
      <c r="V85" s="51"/>
      <c r="W85" s="53"/>
      <c r="X85" s="45"/>
      <c r="Y85" s="56">
        <f t="shared" si="8"/>
        <v>1899</v>
      </c>
      <c r="Z85" s="57">
        <f t="shared" si="6"/>
        <v>96352.2216</v>
      </c>
      <c r="AA85" s="58">
        <f t="shared" si="7"/>
        <v>50.7384</v>
      </c>
      <c r="AB85" s="59"/>
    </row>
    <row r="86" s="3" customFormat="1" ht="21" customHeight="1" spans="1:28">
      <c r="A86" s="24">
        <v>82</v>
      </c>
      <c r="B86" s="25" t="s">
        <v>124</v>
      </c>
      <c r="C86" s="26"/>
      <c r="D86" s="27">
        <v>1899000</v>
      </c>
      <c r="E86" s="28" t="s">
        <v>44</v>
      </c>
      <c r="F86" s="29">
        <v>264</v>
      </c>
      <c r="G86" s="30">
        <v>4.05</v>
      </c>
      <c r="H86" s="29">
        <v>9</v>
      </c>
      <c r="I86" s="42">
        <f t="shared" si="5"/>
        <v>96.228</v>
      </c>
      <c r="J86" s="43"/>
      <c r="K86" s="44"/>
      <c r="L86" s="45"/>
      <c r="M86" s="45"/>
      <c r="N86" s="46"/>
      <c r="O86" s="44"/>
      <c r="P86" s="44"/>
      <c r="Q86" s="45"/>
      <c r="R86" s="46"/>
      <c r="S86" s="44"/>
      <c r="T86" s="44"/>
      <c r="U86" s="45"/>
      <c r="V86" s="51"/>
      <c r="W86" s="53"/>
      <c r="X86" s="45"/>
      <c r="Y86" s="56">
        <f t="shared" si="8"/>
        <v>1899</v>
      </c>
      <c r="Z86" s="57">
        <f t="shared" si="6"/>
        <v>438568.7328</v>
      </c>
      <c r="AA86" s="58">
        <f t="shared" si="7"/>
        <v>230.9472</v>
      </c>
      <c r="AB86" s="59"/>
    </row>
    <row r="87" s="3" customFormat="1" ht="21" customHeight="1" spans="1:28">
      <c r="A87" s="24">
        <v>83</v>
      </c>
      <c r="B87" s="25" t="s">
        <v>125</v>
      </c>
      <c r="C87" s="26"/>
      <c r="D87" s="27">
        <v>1899000</v>
      </c>
      <c r="E87" s="28" t="s">
        <v>44</v>
      </c>
      <c r="F87" s="29">
        <v>250</v>
      </c>
      <c r="G87" s="30">
        <v>4.05</v>
      </c>
      <c r="H87" s="29">
        <v>9</v>
      </c>
      <c r="I87" s="42">
        <f t="shared" si="5"/>
        <v>91.125</v>
      </c>
      <c r="J87" s="43"/>
      <c r="K87" s="44"/>
      <c r="L87" s="45"/>
      <c r="M87" s="45"/>
      <c r="N87" s="46"/>
      <c r="O87" s="44"/>
      <c r="P87" s="44"/>
      <c r="Q87" s="45"/>
      <c r="R87" s="46"/>
      <c r="S87" s="44"/>
      <c r="T87" s="44"/>
      <c r="U87" s="45"/>
      <c r="V87" s="51"/>
      <c r="W87" s="53"/>
      <c r="X87" s="45"/>
      <c r="Y87" s="56">
        <f t="shared" si="8"/>
        <v>1899</v>
      </c>
      <c r="Z87" s="57">
        <f t="shared" si="6"/>
        <v>415311.3</v>
      </c>
      <c r="AA87" s="58">
        <f t="shared" si="7"/>
        <v>218.7</v>
      </c>
      <c r="AB87" s="59"/>
    </row>
    <row r="88" s="3" customFormat="1" ht="21" customHeight="1" spans="1:28">
      <c r="A88" s="24">
        <v>84</v>
      </c>
      <c r="B88" s="25" t="s">
        <v>126</v>
      </c>
      <c r="C88" s="26"/>
      <c r="D88" s="27">
        <v>1899000</v>
      </c>
      <c r="E88" s="28" t="s">
        <v>44</v>
      </c>
      <c r="F88" s="29">
        <v>58</v>
      </c>
      <c r="G88" s="30">
        <v>4.05</v>
      </c>
      <c r="H88" s="29">
        <v>9</v>
      </c>
      <c r="I88" s="42">
        <f t="shared" si="5"/>
        <v>21.141</v>
      </c>
      <c r="J88" s="43"/>
      <c r="K88" s="44"/>
      <c r="L88" s="45"/>
      <c r="M88" s="45"/>
      <c r="N88" s="46"/>
      <c r="O88" s="44"/>
      <c r="P88" s="44"/>
      <c r="Q88" s="45"/>
      <c r="R88" s="46"/>
      <c r="S88" s="44"/>
      <c r="T88" s="44"/>
      <c r="U88" s="45"/>
      <c r="V88" s="51"/>
      <c r="W88" s="53"/>
      <c r="X88" s="45"/>
      <c r="Y88" s="56">
        <f t="shared" si="8"/>
        <v>1899</v>
      </c>
      <c r="Z88" s="57">
        <f t="shared" si="6"/>
        <v>96352.2216</v>
      </c>
      <c r="AA88" s="58">
        <f t="shared" si="7"/>
        <v>50.7384</v>
      </c>
      <c r="AB88" s="59"/>
    </row>
    <row r="89" s="3" customFormat="1" ht="21" customHeight="1" spans="1:28">
      <c r="A89" s="24">
        <v>85</v>
      </c>
      <c r="B89" s="25" t="s">
        <v>127</v>
      </c>
      <c r="C89" s="26"/>
      <c r="D89" s="27">
        <v>1899000</v>
      </c>
      <c r="E89" s="28" t="s">
        <v>44</v>
      </c>
      <c r="F89" s="29">
        <v>112</v>
      </c>
      <c r="G89" s="30">
        <v>4.05</v>
      </c>
      <c r="H89" s="29">
        <v>9</v>
      </c>
      <c r="I89" s="42">
        <f t="shared" ref="I89:I136" si="9">F89*G89*H89/100</f>
        <v>40.824</v>
      </c>
      <c r="J89" s="43"/>
      <c r="K89" s="44"/>
      <c r="L89" s="45"/>
      <c r="M89" s="45"/>
      <c r="N89" s="46"/>
      <c r="O89" s="44"/>
      <c r="P89" s="44"/>
      <c r="Q89" s="45"/>
      <c r="R89" s="46"/>
      <c r="S89" s="44"/>
      <c r="T89" s="44"/>
      <c r="U89" s="45"/>
      <c r="V89" s="51"/>
      <c r="W89" s="53"/>
      <c r="X89" s="45"/>
      <c r="Y89" s="56">
        <f t="shared" ref="Y89:Y133" si="10">ABS(K89-D89)/1000+L89+M89+Q89+U89+X89</f>
        <v>1899</v>
      </c>
      <c r="Z89" s="57">
        <f t="shared" ref="Z89:Z133" si="11">AA89*Y89</f>
        <v>186059.4624</v>
      </c>
      <c r="AA89" s="58">
        <f t="shared" ref="AA89:AA133" si="12">I89*2.4</f>
        <v>97.9776</v>
      </c>
      <c r="AB89" s="59"/>
    </row>
    <row r="90" s="3" customFormat="1" ht="21" customHeight="1" spans="1:28">
      <c r="A90" s="24">
        <v>86</v>
      </c>
      <c r="B90" s="25" t="s">
        <v>128</v>
      </c>
      <c r="C90" s="26"/>
      <c r="D90" s="27">
        <v>1899000</v>
      </c>
      <c r="E90" s="28" t="s">
        <v>44</v>
      </c>
      <c r="F90" s="29">
        <v>72</v>
      </c>
      <c r="G90" s="30">
        <v>4.05</v>
      </c>
      <c r="H90" s="29">
        <v>9</v>
      </c>
      <c r="I90" s="42">
        <f t="shared" si="9"/>
        <v>26.244</v>
      </c>
      <c r="J90" s="43"/>
      <c r="K90" s="44"/>
      <c r="L90" s="45"/>
      <c r="M90" s="45"/>
      <c r="N90" s="46"/>
      <c r="O90" s="44"/>
      <c r="P90" s="44"/>
      <c r="Q90" s="45"/>
      <c r="R90" s="46"/>
      <c r="S90" s="44"/>
      <c r="T90" s="44"/>
      <c r="U90" s="45"/>
      <c r="V90" s="51"/>
      <c r="W90" s="53"/>
      <c r="X90" s="45"/>
      <c r="Y90" s="56">
        <f t="shared" si="10"/>
        <v>1899</v>
      </c>
      <c r="Z90" s="57">
        <f t="shared" si="11"/>
        <v>119609.6544</v>
      </c>
      <c r="AA90" s="58">
        <f t="shared" si="12"/>
        <v>62.9856</v>
      </c>
      <c r="AB90" s="59"/>
    </row>
    <row r="91" s="3" customFormat="1" ht="21" customHeight="1" spans="1:28">
      <c r="A91" s="24">
        <v>87</v>
      </c>
      <c r="B91" s="25" t="s">
        <v>129</v>
      </c>
      <c r="C91" s="26"/>
      <c r="D91" s="27">
        <v>1899000</v>
      </c>
      <c r="E91" s="28" t="s">
        <v>44</v>
      </c>
      <c r="F91" s="29">
        <v>58</v>
      </c>
      <c r="G91" s="30">
        <v>4.05</v>
      </c>
      <c r="H91" s="29">
        <v>9</v>
      </c>
      <c r="I91" s="42">
        <f t="shared" si="9"/>
        <v>21.141</v>
      </c>
      <c r="J91" s="43"/>
      <c r="K91" s="44"/>
      <c r="L91" s="45"/>
      <c r="M91" s="45"/>
      <c r="N91" s="46"/>
      <c r="O91" s="44"/>
      <c r="P91" s="44"/>
      <c r="Q91" s="45"/>
      <c r="R91" s="46"/>
      <c r="S91" s="44"/>
      <c r="T91" s="44"/>
      <c r="U91" s="45"/>
      <c r="V91" s="51"/>
      <c r="W91" s="53"/>
      <c r="X91" s="45"/>
      <c r="Y91" s="56">
        <f t="shared" si="10"/>
        <v>1899</v>
      </c>
      <c r="Z91" s="57">
        <f t="shared" si="11"/>
        <v>96352.2216</v>
      </c>
      <c r="AA91" s="58">
        <f t="shared" si="12"/>
        <v>50.7384</v>
      </c>
      <c r="AB91" s="59"/>
    </row>
    <row r="92" s="3" customFormat="1" ht="21" customHeight="1" spans="1:28">
      <c r="A92" s="24">
        <v>88</v>
      </c>
      <c r="B92" s="25" t="s">
        <v>130</v>
      </c>
      <c r="C92" s="26"/>
      <c r="D92" s="27">
        <v>1899000</v>
      </c>
      <c r="E92" s="28" t="s">
        <v>44</v>
      </c>
      <c r="F92" s="29">
        <v>264</v>
      </c>
      <c r="G92" s="30">
        <v>4.05</v>
      </c>
      <c r="H92" s="29">
        <v>9</v>
      </c>
      <c r="I92" s="42">
        <f t="shared" si="9"/>
        <v>96.228</v>
      </c>
      <c r="J92" s="43"/>
      <c r="K92" s="44"/>
      <c r="L92" s="45"/>
      <c r="M92" s="45"/>
      <c r="N92" s="46"/>
      <c r="O92" s="44"/>
      <c r="P92" s="44"/>
      <c r="Q92" s="45"/>
      <c r="R92" s="46"/>
      <c r="S92" s="44"/>
      <c r="T92" s="44"/>
      <c r="U92" s="45"/>
      <c r="V92" s="51"/>
      <c r="W92" s="53"/>
      <c r="X92" s="45"/>
      <c r="Y92" s="56">
        <f t="shared" si="10"/>
        <v>1899</v>
      </c>
      <c r="Z92" s="57">
        <f t="shared" si="11"/>
        <v>438568.7328</v>
      </c>
      <c r="AA92" s="58">
        <f t="shared" si="12"/>
        <v>230.9472</v>
      </c>
      <c r="AB92" s="59"/>
    </row>
    <row r="93" s="3" customFormat="1" ht="21" customHeight="1" spans="1:28">
      <c r="A93" s="24">
        <v>89</v>
      </c>
      <c r="B93" s="25" t="s">
        <v>131</v>
      </c>
      <c r="C93" s="26"/>
      <c r="D93" s="27">
        <v>1890000</v>
      </c>
      <c r="E93" s="28" t="s">
        <v>44</v>
      </c>
      <c r="F93" s="29">
        <v>270</v>
      </c>
      <c r="G93" s="30">
        <v>4.05</v>
      </c>
      <c r="H93" s="29">
        <v>0</v>
      </c>
      <c r="I93" s="42">
        <v>87.48</v>
      </c>
      <c r="J93" s="43"/>
      <c r="K93" s="44"/>
      <c r="L93" s="45"/>
      <c r="M93" s="45"/>
      <c r="N93" s="46"/>
      <c r="O93" s="44"/>
      <c r="P93" s="44"/>
      <c r="Q93" s="45"/>
      <c r="R93" s="46"/>
      <c r="S93" s="44"/>
      <c r="T93" s="44"/>
      <c r="U93" s="45"/>
      <c r="V93" s="51"/>
      <c r="W93" s="53"/>
      <c r="X93" s="45"/>
      <c r="Y93" s="56">
        <f t="shared" si="10"/>
        <v>1890</v>
      </c>
      <c r="Z93" s="57">
        <f t="shared" si="11"/>
        <v>396809.28</v>
      </c>
      <c r="AA93" s="58">
        <f t="shared" si="12"/>
        <v>209.952</v>
      </c>
      <c r="AB93" s="59"/>
    </row>
    <row r="94" s="3" customFormat="1" ht="21" customHeight="1" spans="1:28">
      <c r="A94" s="24">
        <v>90</v>
      </c>
      <c r="B94" s="25" t="s">
        <v>132</v>
      </c>
      <c r="C94" s="26"/>
      <c r="D94" s="27">
        <v>1890000</v>
      </c>
      <c r="E94" s="28" t="s">
        <v>44</v>
      </c>
      <c r="F94" s="29">
        <v>50</v>
      </c>
      <c r="G94" s="30">
        <v>8</v>
      </c>
      <c r="H94" s="29">
        <v>0</v>
      </c>
      <c r="I94" s="42">
        <v>32</v>
      </c>
      <c r="J94" s="43"/>
      <c r="K94" s="44"/>
      <c r="L94" s="45"/>
      <c r="M94" s="45"/>
      <c r="N94" s="46"/>
      <c r="O94" s="44"/>
      <c r="P94" s="44"/>
      <c r="Q94" s="45"/>
      <c r="R94" s="46"/>
      <c r="S94" s="44"/>
      <c r="T94" s="44"/>
      <c r="U94" s="45"/>
      <c r="V94" s="51"/>
      <c r="W94" s="53"/>
      <c r="X94" s="45"/>
      <c r="Y94" s="56">
        <f t="shared" si="10"/>
        <v>1890</v>
      </c>
      <c r="Z94" s="57">
        <f t="shared" si="11"/>
        <v>145152</v>
      </c>
      <c r="AA94" s="58">
        <f t="shared" si="12"/>
        <v>76.8</v>
      </c>
      <c r="AB94" s="59"/>
    </row>
    <row r="95" s="3" customFormat="1" ht="21" customHeight="1" spans="1:28">
      <c r="A95" s="24">
        <v>91</v>
      </c>
      <c r="B95" s="25" t="s">
        <v>132</v>
      </c>
      <c r="C95" s="26"/>
      <c r="D95" s="27">
        <v>1890000</v>
      </c>
      <c r="E95" s="28" t="s">
        <v>44</v>
      </c>
      <c r="F95" s="29">
        <v>50</v>
      </c>
      <c r="G95" s="30">
        <v>13.5</v>
      </c>
      <c r="H95" s="29">
        <v>9</v>
      </c>
      <c r="I95" s="42">
        <f t="shared" si="9"/>
        <v>60.75</v>
      </c>
      <c r="J95" s="43"/>
      <c r="K95" s="44"/>
      <c r="L95" s="45"/>
      <c r="M95" s="45"/>
      <c r="N95" s="46"/>
      <c r="O95" s="44"/>
      <c r="P95" s="44"/>
      <c r="Q95" s="45"/>
      <c r="R95" s="46"/>
      <c r="S95" s="44"/>
      <c r="T95" s="44"/>
      <c r="U95" s="45"/>
      <c r="V95" s="51"/>
      <c r="W95" s="53"/>
      <c r="X95" s="45"/>
      <c r="Y95" s="56">
        <f t="shared" si="10"/>
        <v>1890</v>
      </c>
      <c r="Z95" s="57">
        <f t="shared" si="11"/>
        <v>275562</v>
      </c>
      <c r="AA95" s="58">
        <f t="shared" si="12"/>
        <v>145.8</v>
      </c>
      <c r="AB95" s="59"/>
    </row>
    <row r="96" s="3" customFormat="1" ht="21" customHeight="1" spans="1:28">
      <c r="A96" s="24">
        <v>92</v>
      </c>
      <c r="B96" s="25" t="s">
        <v>133</v>
      </c>
      <c r="C96" s="26"/>
      <c r="D96" s="27">
        <v>1890000</v>
      </c>
      <c r="E96" s="28" t="s">
        <v>44</v>
      </c>
      <c r="F96" s="29">
        <v>50</v>
      </c>
      <c r="G96" s="30">
        <v>26</v>
      </c>
      <c r="H96" s="29">
        <v>0</v>
      </c>
      <c r="I96" s="42">
        <v>78</v>
      </c>
      <c r="J96" s="43"/>
      <c r="K96" s="44"/>
      <c r="L96" s="45"/>
      <c r="M96" s="45"/>
      <c r="N96" s="46"/>
      <c r="O96" s="44"/>
      <c r="P96" s="44"/>
      <c r="Q96" s="45"/>
      <c r="R96" s="46"/>
      <c r="S96" s="44"/>
      <c r="T96" s="44"/>
      <c r="U96" s="45"/>
      <c r="V96" s="51"/>
      <c r="W96" s="53"/>
      <c r="X96" s="45"/>
      <c r="Y96" s="56">
        <f t="shared" si="10"/>
        <v>1890</v>
      </c>
      <c r="Z96" s="57">
        <f t="shared" si="11"/>
        <v>353808</v>
      </c>
      <c r="AA96" s="58">
        <f t="shared" si="12"/>
        <v>187.2</v>
      </c>
      <c r="AB96" s="59"/>
    </row>
    <row r="97" s="3" customFormat="1" ht="21" customHeight="1" spans="1:28">
      <c r="A97" s="24">
        <v>93</v>
      </c>
      <c r="B97" s="25" t="s">
        <v>134</v>
      </c>
      <c r="C97" s="26"/>
      <c r="D97" s="27">
        <v>1890000</v>
      </c>
      <c r="E97" s="28" t="s">
        <v>44</v>
      </c>
      <c r="F97" s="29">
        <v>48</v>
      </c>
      <c r="G97" s="30">
        <v>25</v>
      </c>
      <c r="H97" s="29">
        <v>9</v>
      </c>
      <c r="I97" s="42">
        <f t="shared" si="9"/>
        <v>108</v>
      </c>
      <c r="J97" s="43"/>
      <c r="K97" s="44"/>
      <c r="L97" s="45"/>
      <c r="M97" s="45"/>
      <c r="N97" s="46"/>
      <c r="O97" s="44"/>
      <c r="P97" s="44"/>
      <c r="Q97" s="45"/>
      <c r="R97" s="46"/>
      <c r="S97" s="44"/>
      <c r="T97" s="44"/>
      <c r="U97" s="45"/>
      <c r="V97" s="51"/>
      <c r="W97" s="53"/>
      <c r="X97" s="45"/>
      <c r="Y97" s="56">
        <f t="shared" si="10"/>
        <v>1890</v>
      </c>
      <c r="Z97" s="57">
        <f t="shared" si="11"/>
        <v>489888</v>
      </c>
      <c r="AA97" s="58">
        <f t="shared" si="12"/>
        <v>259.2</v>
      </c>
      <c r="AB97" s="59"/>
    </row>
    <row r="98" s="3" customFormat="1" ht="21" customHeight="1" spans="1:28">
      <c r="A98" s="24">
        <v>94</v>
      </c>
      <c r="B98" s="25" t="s">
        <v>135</v>
      </c>
      <c r="C98" s="26"/>
      <c r="D98" s="27">
        <v>1890000</v>
      </c>
      <c r="E98" s="28" t="s">
        <v>44</v>
      </c>
      <c r="F98" s="29">
        <v>48</v>
      </c>
      <c r="G98" s="30">
        <v>19.5</v>
      </c>
      <c r="H98" s="29">
        <v>9</v>
      </c>
      <c r="I98" s="42">
        <f t="shared" si="9"/>
        <v>84.24</v>
      </c>
      <c r="J98" s="43"/>
      <c r="K98" s="44"/>
      <c r="L98" s="45"/>
      <c r="M98" s="45"/>
      <c r="N98" s="46"/>
      <c r="O98" s="44"/>
      <c r="P98" s="44"/>
      <c r="Q98" s="45"/>
      <c r="R98" s="46"/>
      <c r="S98" s="44"/>
      <c r="T98" s="44"/>
      <c r="U98" s="45"/>
      <c r="V98" s="51"/>
      <c r="W98" s="53"/>
      <c r="X98" s="45"/>
      <c r="Y98" s="56">
        <f t="shared" si="10"/>
        <v>1890</v>
      </c>
      <c r="Z98" s="57">
        <f t="shared" si="11"/>
        <v>382112.64</v>
      </c>
      <c r="AA98" s="58">
        <f t="shared" si="12"/>
        <v>202.176</v>
      </c>
      <c r="AB98" s="59"/>
    </row>
    <row r="99" s="3" customFormat="1" ht="21" customHeight="1" spans="1:28">
      <c r="A99" s="24">
        <v>95</v>
      </c>
      <c r="B99" s="25" t="s">
        <v>136</v>
      </c>
      <c r="C99" s="26"/>
      <c r="D99" s="27">
        <v>1890000</v>
      </c>
      <c r="E99" s="28" t="s">
        <v>44</v>
      </c>
      <c r="F99" s="29">
        <v>88</v>
      </c>
      <c r="G99" s="30">
        <v>16.5</v>
      </c>
      <c r="H99" s="29">
        <v>9</v>
      </c>
      <c r="I99" s="42">
        <f t="shared" si="9"/>
        <v>130.68</v>
      </c>
      <c r="J99" s="43"/>
      <c r="K99" s="44"/>
      <c r="L99" s="45"/>
      <c r="M99" s="45"/>
      <c r="N99" s="46"/>
      <c r="O99" s="44"/>
      <c r="P99" s="44"/>
      <c r="Q99" s="45"/>
      <c r="R99" s="46"/>
      <c r="S99" s="44"/>
      <c r="T99" s="44"/>
      <c r="U99" s="45"/>
      <c r="V99" s="51"/>
      <c r="W99" s="53"/>
      <c r="X99" s="45"/>
      <c r="Y99" s="56">
        <f t="shared" si="10"/>
        <v>1890</v>
      </c>
      <c r="Z99" s="57">
        <f t="shared" si="11"/>
        <v>592764.48</v>
      </c>
      <c r="AA99" s="58">
        <f t="shared" si="12"/>
        <v>313.632</v>
      </c>
      <c r="AB99" s="59"/>
    </row>
    <row r="100" s="3" customFormat="1" ht="21" customHeight="1" spans="1:28">
      <c r="A100" s="24">
        <v>96</v>
      </c>
      <c r="B100" s="25" t="s">
        <v>137</v>
      </c>
      <c r="C100" s="26"/>
      <c r="D100" s="27">
        <v>1890000</v>
      </c>
      <c r="E100" s="28" t="s">
        <v>44</v>
      </c>
      <c r="F100" s="29">
        <v>50</v>
      </c>
      <c r="G100" s="30">
        <v>11</v>
      </c>
      <c r="H100" s="29">
        <v>0</v>
      </c>
      <c r="I100" s="42">
        <v>44</v>
      </c>
      <c r="J100" s="43"/>
      <c r="K100" s="44"/>
      <c r="L100" s="45"/>
      <c r="M100" s="45"/>
      <c r="N100" s="46"/>
      <c r="O100" s="44"/>
      <c r="P100" s="44"/>
      <c r="Q100" s="45"/>
      <c r="R100" s="46"/>
      <c r="S100" s="44"/>
      <c r="T100" s="44"/>
      <c r="U100" s="45"/>
      <c r="V100" s="51"/>
      <c r="W100" s="53"/>
      <c r="X100" s="45"/>
      <c r="Y100" s="56">
        <f t="shared" si="10"/>
        <v>1890</v>
      </c>
      <c r="Z100" s="57">
        <f t="shared" si="11"/>
        <v>199584</v>
      </c>
      <c r="AA100" s="58">
        <f t="shared" si="12"/>
        <v>105.6</v>
      </c>
      <c r="AB100" s="59"/>
    </row>
    <row r="101" s="3" customFormat="1" ht="21" customHeight="1" spans="1:28">
      <c r="A101" s="24">
        <v>97</v>
      </c>
      <c r="B101" s="25" t="s">
        <v>138</v>
      </c>
      <c r="C101" s="26"/>
      <c r="D101" s="27">
        <v>1890000</v>
      </c>
      <c r="E101" s="28" t="s">
        <v>44</v>
      </c>
      <c r="F101" s="29">
        <v>192</v>
      </c>
      <c r="G101" s="30">
        <v>8</v>
      </c>
      <c r="H101" s="29">
        <v>0</v>
      </c>
      <c r="I101" s="42">
        <v>122.88</v>
      </c>
      <c r="J101" s="43"/>
      <c r="K101" s="44"/>
      <c r="L101" s="45"/>
      <c r="M101" s="45"/>
      <c r="N101" s="46"/>
      <c r="O101" s="44"/>
      <c r="P101" s="44"/>
      <c r="Q101" s="45"/>
      <c r="R101" s="46"/>
      <c r="S101" s="44"/>
      <c r="T101" s="44"/>
      <c r="U101" s="45"/>
      <c r="V101" s="51"/>
      <c r="W101" s="53"/>
      <c r="X101" s="45"/>
      <c r="Y101" s="56">
        <f t="shared" si="10"/>
        <v>1890</v>
      </c>
      <c r="Z101" s="57">
        <f t="shared" si="11"/>
        <v>557383.68</v>
      </c>
      <c r="AA101" s="58">
        <f t="shared" si="12"/>
        <v>294.912</v>
      </c>
      <c r="AB101" s="59"/>
    </row>
    <row r="102" s="3" customFormat="1" ht="21" customHeight="1" spans="1:28">
      <c r="A102" s="24">
        <v>98</v>
      </c>
      <c r="B102" s="25" t="s">
        <v>139</v>
      </c>
      <c r="C102" s="26"/>
      <c r="D102" s="27">
        <v>1890000</v>
      </c>
      <c r="E102" s="28" t="s">
        <v>44</v>
      </c>
      <c r="F102" s="29">
        <v>270</v>
      </c>
      <c r="G102" s="30">
        <v>4.05</v>
      </c>
      <c r="H102" s="29">
        <v>9</v>
      </c>
      <c r="I102" s="42">
        <f t="shared" si="9"/>
        <v>98.415</v>
      </c>
      <c r="J102" s="43"/>
      <c r="K102" s="44"/>
      <c r="L102" s="45"/>
      <c r="M102" s="45"/>
      <c r="N102" s="46"/>
      <c r="O102" s="44"/>
      <c r="P102" s="44"/>
      <c r="Q102" s="45"/>
      <c r="R102" s="46"/>
      <c r="S102" s="44"/>
      <c r="T102" s="44"/>
      <c r="U102" s="45"/>
      <c r="V102" s="51"/>
      <c r="W102" s="53"/>
      <c r="X102" s="45"/>
      <c r="Y102" s="56">
        <f t="shared" si="10"/>
        <v>1890</v>
      </c>
      <c r="Z102" s="57">
        <f t="shared" si="11"/>
        <v>446410.44</v>
      </c>
      <c r="AA102" s="58">
        <f t="shared" si="12"/>
        <v>236.196</v>
      </c>
      <c r="AB102" s="59"/>
    </row>
    <row r="103" s="3" customFormat="1" ht="21" customHeight="1" spans="1:28">
      <c r="A103" s="24">
        <v>99</v>
      </c>
      <c r="B103" s="25" t="s">
        <v>140</v>
      </c>
      <c r="C103" s="26"/>
      <c r="D103" s="27">
        <v>1890000</v>
      </c>
      <c r="E103" s="28" t="s">
        <v>44</v>
      </c>
      <c r="F103" s="29">
        <v>40</v>
      </c>
      <c r="G103" s="30">
        <v>7</v>
      </c>
      <c r="H103" s="29">
        <v>0</v>
      </c>
      <c r="I103" s="42">
        <v>22.4</v>
      </c>
      <c r="J103" s="43"/>
      <c r="K103" s="44"/>
      <c r="L103" s="45"/>
      <c r="M103" s="45"/>
      <c r="N103" s="46"/>
      <c r="O103" s="44"/>
      <c r="P103" s="44"/>
      <c r="Q103" s="45"/>
      <c r="R103" s="46"/>
      <c r="S103" s="44"/>
      <c r="T103" s="44"/>
      <c r="U103" s="45"/>
      <c r="V103" s="51"/>
      <c r="W103" s="53"/>
      <c r="X103" s="45"/>
      <c r="Y103" s="56">
        <f t="shared" si="10"/>
        <v>1890</v>
      </c>
      <c r="Z103" s="57">
        <f t="shared" si="11"/>
        <v>101606.4</v>
      </c>
      <c r="AA103" s="58">
        <f t="shared" si="12"/>
        <v>53.76</v>
      </c>
      <c r="AB103" s="59"/>
    </row>
    <row r="104" s="3" customFormat="1" ht="21" customHeight="1" spans="1:28">
      <c r="A104" s="24">
        <v>100</v>
      </c>
      <c r="B104" s="25" t="s">
        <v>141</v>
      </c>
      <c r="C104" s="26"/>
      <c r="D104" s="27">
        <v>1890000</v>
      </c>
      <c r="E104" s="28" t="s">
        <v>44</v>
      </c>
      <c r="F104" s="29">
        <v>44</v>
      </c>
      <c r="G104" s="30">
        <v>7</v>
      </c>
      <c r="H104" s="29">
        <v>0</v>
      </c>
      <c r="I104" s="42">
        <v>24.64</v>
      </c>
      <c r="J104" s="43"/>
      <c r="K104" s="44"/>
      <c r="L104" s="45"/>
      <c r="M104" s="45"/>
      <c r="N104" s="46"/>
      <c r="O104" s="44"/>
      <c r="P104" s="44"/>
      <c r="Q104" s="45"/>
      <c r="R104" s="46"/>
      <c r="S104" s="44"/>
      <c r="T104" s="44"/>
      <c r="U104" s="45"/>
      <c r="V104" s="51"/>
      <c r="W104" s="53"/>
      <c r="X104" s="45"/>
      <c r="Y104" s="56">
        <f t="shared" si="10"/>
        <v>1890</v>
      </c>
      <c r="Z104" s="57">
        <f t="shared" si="11"/>
        <v>111767.04</v>
      </c>
      <c r="AA104" s="58">
        <f t="shared" si="12"/>
        <v>59.136</v>
      </c>
      <c r="AB104" s="59"/>
    </row>
    <row r="105" s="3" customFormat="1" ht="21" customHeight="1" spans="1:28">
      <c r="A105" s="24">
        <v>101</v>
      </c>
      <c r="B105" s="25" t="s">
        <v>142</v>
      </c>
      <c r="C105" s="26"/>
      <c r="D105" s="27">
        <v>1890000</v>
      </c>
      <c r="E105" s="28" t="s">
        <v>44</v>
      </c>
      <c r="F105" s="29">
        <v>164</v>
      </c>
      <c r="G105" s="30">
        <v>4.05</v>
      </c>
      <c r="H105" s="29">
        <v>9</v>
      </c>
      <c r="I105" s="42">
        <f t="shared" si="9"/>
        <v>59.778</v>
      </c>
      <c r="J105" s="43"/>
      <c r="K105" s="44"/>
      <c r="L105" s="45"/>
      <c r="M105" s="45"/>
      <c r="N105" s="46"/>
      <c r="O105" s="44"/>
      <c r="P105" s="44"/>
      <c r="Q105" s="45"/>
      <c r="R105" s="46"/>
      <c r="S105" s="44"/>
      <c r="T105" s="44"/>
      <c r="U105" s="45"/>
      <c r="V105" s="51"/>
      <c r="W105" s="53"/>
      <c r="X105" s="45"/>
      <c r="Y105" s="56">
        <f t="shared" si="10"/>
        <v>1890</v>
      </c>
      <c r="Z105" s="57">
        <f t="shared" si="11"/>
        <v>271153.008</v>
      </c>
      <c r="AA105" s="58">
        <f t="shared" si="12"/>
        <v>143.4672</v>
      </c>
      <c r="AB105" s="59"/>
    </row>
    <row r="106" s="3" customFormat="1" ht="21" customHeight="1" spans="1:28">
      <c r="A106" s="24">
        <v>102</v>
      </c>
      <c r="B106" s="25" t="s">
        <v>143</v>
      </c>
      <c r="C106" s="26"/>
      <c r="D106" s="27">
        <v>1883000</v>
      </c>
      <c r="E106" s="28" t="s">
        <v>44</v>
      </c>
      <c r="F106" s="29">
        <v>160</v>
      </c>
      <c r="G106" s="30">
        <v>4.05</v>
      </c>
      <c r="H106" s="29">
        <v>4</v>
      </c>
      <c r="I106" s="42">
        <f t="shared" si="9"/>
        <v>25.92</v>
      </c>
      <c r="J106" s="43"/>
      <c r="K106" s="44"/>
      <c r="L106" s="45"/>
      <c r="M106" s="45"/>
      <c r="N106" s="46"/>
      <c r="O106" s="44"/>
      <c r="P106" s="44"/>
      <c r="Q106" s="45"/>
      <c r="R106" s="46"/>
      <c r="S106" s="44"/>
      <c r="T106" s="44"/>
      <c r="U106" s="45"/>
      <c r="V106" s="51"/>
      <c r="W106" s="53"/>
      <c r="X106" s="45"/>
      <c r="Y106" s="56">
        <f t="shared" si="10"/>
        <v>1883</v>
      </c>
      <c r="Z106" s="57">
        <f t="shared" si="11"/>
        <v>117137.664</v>
      </c>
      <c r="AA106" s="58">
        <f t="shared" si="12"/>
        <v>62.208</v>
      </c>
      <c r="AB106" s="59"/>
    </row>
    <row r="107" s="3" customFormat="1" ht="21" customHeight="1" spans="1:28">
      <c r="A107" s="24">
        <v>103</v>
      </c>
      <c r="B107" s="25" t="s">
        <v>144</v>
      </c>
      <c r="C107" s="26"/>
      <c r="D107" s="27">
        <v>1883000</v>
      </c>
      <c r="E107" s="28" t="s">
        <v>44</v>
      </c>
      <c r="F107" s="29">
        <v>40</v>
      </c>
      <c r="G107" s="30">
        <v>13</v>
      </c>
      <c r="H107" s="29">
        <v>9</v>
      </c>
      <c r="I107" s="42">
        <f t="shared" si="9"/>
        <v>46.8</v>
      </c>
      <c r="J107" s="43"/>
      <c r="K107" s="44"/>
      <c r="L107" s="45"/>
      <c r="M107" s="45"/>
      <c r="N107" s="46"/>
      <c r="O107" s="44"/>
      <c r="P107" s="44"/>
      <c r="Q107" s="45"/>
      <c r="R107" s="46"/>
      <c r="S107" s="44"/>
      <c r="T107" s="44"/>
      <c r="U107" s="45"/>
      <c r="V107" s="51"/>
      <c r="W107" s="53"/>
      <c r="X107" s="45"/>
      <c r="Y107" s="56">
        <f t="shared" si="10"/>
        <v>1883</v>
      </c>
      <c r="Z107" s="57">
        <f t="shared" si="11"/>
        <v>211498.56</v>
      </c>
      <c r="AA107" s="58">
        <f t="shared" si="12"/>
        <v>112.32</v>
      </c>
      <c r="AB107" s="59"/>
    </row>
    <row r="108" s="3" customFormat="1" ht="21" customHeight="1" spans="1:28">
      <c r="A108" s="24">
        <v>104</v>
      </c>
      <c r="B108" s="25" t="s">
        <v>145</v>
      </c>
      <c r="C108" s="26"/>
      <c r="D108" s="27">
        <v>1883000</v>
      </c>
      <c r="E108" s="28" t="s">
        <v>44</v>
      </c>
      <c r="F108" s="29">
        <v>70</v>
      </c>
      <c r="G108" s="30">
        <v>9.75</v>
      </c>
      <c r="H108" s="29">
        <v>9</v>
      </c>
      <c r="I108" s="42">
        <f t="shared" si="9"/>
        <v>61.425</v>
      </c>
      <c r="J108" s="43"/>
      <c r="K108" s="44"/>
      <c r="L108" s="45"/>
      <c r="M108" s="45"/>
      <c r="N108" s="46"/>
      <c r="O108" s="44"/>
      <c r="P108" s="44"/>
      <c r="Q108" s="45"/>
      <c r="R108" s="46"/>
      <c r="S108" s="44"/>
      <c r="T108" s="44"/>
      <c r="U108" s="45"/>
      <c r="V108" s="51"/>
      <c r="W108" s="53"/>
      <c r="X108" s="45"/>
      <c r="Y108" s="56">
        <f t="shared" si="10"/>
        <v>1883</v>
      </c>
      <c r="Z108" s="57">
        <f t="shared" si="11"/>
        <v>277591.86</v>
      </c>
      <c r="AA108" s="58">
        <f t="shared" si="12"/>
        <v>147.42</v>
      </c>
      <c r="AB108" s="59"/>
    </row>
    <row r="109" s="3" customFormat="1" ht="21" customHeight="1" spans="1:28">
      <c r="A109" s="24">
        <v>105</v>
      </c>
      <c r="B109" s="25" t="s">
        <v>146</v>
      </c>
      <c r="C109" s="26"/>
      <c r="D109" s="27">
        <v>1883000</v>
      </c>
      <c r="E109" s="28" t="s">
        <v>44</v>
      </c>
      <c r="F109" s="29">
        <v>210</v>
      </c>
      <c r="G109" s="30">
        <v>4.05</v>
      </c>
      <c r="H109" s="29">
        <v>9</v>
      </c>
      <c r="I109" s="42">
        <f t="shared" si="9"/>
        <v>76.545</v>
      </c>
      <c r="J109" s="43"/>
      <c r="K109" s="44"/>
      <c r="L109" s="45"/>
      <c r="M109" s="45"/>
      <c r="N109" s="46"/>
      <c r="O109" s="44"/>
      <c r="P109" s="44"/>
      <c r="Q109" s="45"/>
      <c r="R109" s="46"/>
      <c r="S109" s="44"/>
      <c r="T109" s="44"/>
      <c r="U109" s="45"/>
      <c r="V109" s="51"/>
      <c r="W109" s="53"/>
      <c r="X109" s="45"/>
      <c r="Y109" s="56">
        <f t="shared" si="10"/>
        <v>1883</v>
      </c>
      <c r="Z109" s="57">
        <f t="shared" si="11"/>
        <v>345922.164</v>
      </c>
      <c r="AA109" s="58">
        <f t="shared" si="12"/>
        <v>183.708</v>
      </c>
      <c r="AB109" s="59"/>
    </row>
    <row r="110" s="3" customFormat="1" ht="21" customHeight="1" spans="1:28">
      <c r="A110" s="24">
        <v>106</v>
      </c>
      <c r="B110" s="25" t="s">
        <v>147</v>
      </c>
      <c r="C110" s="26"/>
      <c r="D110" s="27">
        <v>1883000</v>
      </c>
      <c r="E110" s="28" t="s">
        <v>44</v>
      </c>
      <c r="F110" s="29">
        <v>100</v>
      </c>
      <c r="G110" s="30">
        <v>4.05</v>
      </c>
      <c r="H110" s="29">
        <v>9</v>
      </c>
      <c r="I110" s="42">
        <f t="shared" si="9"/>
        <v>36.45</v>
      </c>
      <c r="J110" s="43"/>
      <c r="K110" s="44"/>
      <c r="L110" s="45"/>
      <c r="M110" s="45"/>
      <c r="N110" s="46"/>
      <c r="O110" s="44"/>
      <c r="P110" s="44"/>
      <c r="Q110" s="45"/>
      <c r="R110" s="46"/>
      <c r="S110" s="44"/>
      <c r="T110" s="44"/>
      <c r="U110" s="45"/>
      <c r="V110" s="51"/>
      <c r="W110" s="53"/>
      <c r="X110" s="45"/>
      <c r="Y110" s="56">
        <f t="shared" si="10"/>
        <v>1883</v>
      </c>
      <c r="Z110" s="57">
        <f t="shared" si="11"/>
        <v>164724.84</v>
      </c>
      <c r="AA110" s="58">
        <f t="shared" si="12"/>
        <v>87.48</v>
      </c>
      <c r="AB110" s="59"/>
    </row>
    <row r="111" s="3" customFormat="1" ht="21" customHeight="1" spans="1:28">
      <c r="A111" s="24">
        <v>107</v>
      </c>
      <c r="B111" s="25" t="s">
        <v>148</v>
      </c>
      <c r="C111" s="26"/>
      <c r="D111" s="27">
        <v>1883000</v>
      </c>
      <c r="E111" s="28" t="s">
        <v>44</v>
      </c>
      <c r="F111" s="29">
        <v>50</v>
      </c>
      <c r="G111" s="30">
        <v>4</v>
      </c>
      <c r="H111" s="29">
        <v>0</v>
      </c>
      <c r="I111" s="42">
        <v>16</v>
      </c>
      <c r="J111" s="43"/>
      <c r="K111" s="44"/>
      <c r="L111" s="45"/>
      <c r="M111" s="45"/>
      <c r="N111" s="46"/>
      <c r="O111" s="44"/>
      <c r="P111" s="44"/>
      <c r="Q111" s="45"/>
      <c r="R111" s="46"/>
      <c r="S111" s="44"/>
      <c r="T111" s="44"/>
      <c r="U111" s="45"/>
      <c r="V111" s="51"/>
      <c r="W111" s="53"/>
      <c r="X111" s="45"/>
      <c r="Y111" s="56">
        <f t="shared" si="10"/>
        <v>1883</v>
      </c>
      <c r="Z111" s="57">
        <f t="shared" si="11"/>
        <v>72307.2</v>
      </c>
      <c r="AA111" s="58">
        <f t="shared" si="12"/>
        <v>38.4</v>
      </c>
      <c r="AB111" s="59"/>
    </row>
    <row r="112" s="3" customFormat="1" ht="21" customHeight="1" spans="1:28">
      <c r="A112" s="24">
        <v>108</v>
      </c>
      <c r="B112" s="25" t="s">
        <v>149</v>
      </c>
      <c r="C112" s="26"/>
      <c r="D112" s="27">
        <v>1883000</v>
      </c>
      <c r="E112" s="28" t="s">
        <v>44</v>
      </c>
      <c r="F112" s="29">
        <v>30</v>
      </c>
      <c r="G112" s="30">
        <v>8</v>
      </c>
      <c r="H112" s="29">
        <v>0</v>
      </c>
      <c r="I112" s="42">
        <v>19.2</v>
      </c>
      <c r="J112" s="43"/>
      <c r="K112" s="44"/>
      <c r="L112" s="45"/>
      <c r="M112" s="45"/>
      <c r="N112" s="46"/>
      <c r="O112" s="44"/>
      <c r="P112" s="44"/>
      <c r="Q112" s="45"/>
      <c r="R112" s="46"/>
      <c r="S112" s="44"/>
      <c r="T112" s="44"/>
      <c r="U112" s="45"/>
      <c r="V112" s="51"/>
      <c r="W112" s="53"/>
      <c r="X112" s="45"/>
      <c r="Y112" s="56">
        <f t="shared" si="10"/>
        <v>1883</v>
      </c>
      <c r="Z112" s="57">
        <f t="shared" si="11"/>
        <v>86768.64</v>
      </c>
      <c r="AA112" s="58">
        <f t="shared" si="12"/>
        <v>46.08</v>
      </c>
      <c r="AB112" s="59"/>
    </row>
    <row r="113" s="3" customFormat="1" ht="21" customHeight="1" spans="1:28">
      <c r="A113" s="24">
        <v>109</v>
      </c>
      <c r="B113" s="25" t="s">
        <v>150</v>
      </c>
      <c r="C113" s="26"/>
      <c r="D113" s="27">
        <v>1883000</v>
      </c>
      <c r="E113" s="28" t="s">
        <v>44</v>
      </c>
      <c r="F113" s="29">
        <v>50</v>
      </c>
      <c r="G113" s="30">
        <v>4</v>
      </c>
      <c r="H113" s="29">
        <v>0</v>
      </c>
      <c r="I113" s="42">
        <v>16</v>
      </c>
      <c r="J113" s="43"/>
      <c r="K113" s="44"/>
      <c r="L113" s="45"/>
      <c r="M113" s="45"/>
      <c r="N113" s="46"/>
      <c r="O113" s="44"/>
      <c r="P113" s="44"/>
      <c r="Q113" s="45"/>
      <c r="R113" s="46"/>
      <c r="S113" s="44"/>
      <c r="T113" s="44"/>
      <c r="U113" s="45"/>
      <c r="V113" s="51"/>
      <c r="W113" s="53"/>
      <c r="X113" s="45"/>
      <c r="Y113" s="56">
        <f t="shared" si="10"/>
        <v>1883</v>
      </c>
      <c r="Z113" s="57">
        <f t="shared" si="11"/>
        <v>72307.2</v>
      </c>
      <c r="AA113" s="58">
        <f t="shared" si="12"/>
        <v>38.4</v>
      </c>
      <c r="AB113" s="59"/>
    </row>
    <row r="114" s="3" customFormat="1" ht="21" customHeight="1" spans="1:28">
      <c r="A114" s="24">
        <v>110</v>
      </c>
      <c r="B114" s="25" t="s">
        <v>150</v>
      </c>
      <c r="C114" s="26"/>
      <c r="D114" s="27">
        <v>1883000</v>
      </c>
      <c r="E114" s="28" t="s">
        <v>44</v>
      </c>
      <c r="F114" s="29">
        <v>140</v>
      </c>
      <c r="G114" s="30">
        <v>4</v>
      </c>
      <c r="H114" s="29">
        <v>11</v>
      </c>
      <c r="I114" s="42">
        <f t="shared" si="9"/>
        <v>61.6</v>
      </c>
      <c r="J114" s="43"/>
      <c r="K114" s="44"/>
      <c r="L114" s="45"/>
      <c r="M114" s="45"/>
      <c r="N114" s="46"/>
      <c r="O114" s="44"/>
      <c r="P114" s="44"/>
      <c r="Q114" s="45"/>
      <c r="R114" s="46"/>
      <c r="S114" s="44"/>
      <c r="T114" s="44"/>
      <c r="U114" s="45"/>
      <c r="V114" s="51"/>
      <c r="W114" s="53"/>
      <c r="X114" s="45"/>
      <c r="Y114" s="56">
        <f t="shared" si="10"/>
        <v>1883</v>
      </c>
      <c r="Z114" s="57">
        <f t="shared" si="11"/>
        <v>278382.72</v>
      </c>
      <c r="AA114" s="58">
        <f t="shared" si="12"/>
        <v>147.84</v>
      </c>
      <c r="AB114" s="59"/>
    </row>
    <row r="115" s="3" customFormat="1" ht="21" customHeight="1" spans="1:28">
      <c r="A115" s="24">
        <v>111</v>
      </c>
      <c r="B115" s="25" t="s">
        <v>151</v>
      </c>
      <c r="C115" s="26"/>
      <c r="D115" s="27">
        <v>1866000</v>
      </c>
      <c r="E115" s="28" t="s">
        <v>44</v>
      </c>
      <c r="F115" s="29">
        <v>140</v>
      </c>
      <c r="G115" s="30">
        <v>4.05</v>
      </c>
      <c r="H115" s="29">
        <v>9</v>
      </c>
      <c r="I115" s="42">
        <f t="shared" si="9"/>
        <v>51.03</v>
      </c>
      <c r="J115" s="43"/>
      <c r="K115" s="44"/>
      <c r="L115" s="45"/>
      <c r="M115" s="45"/>
      <c r="N115" s="46"/>
      <c r="O115" s="44"/>
      <c r="P115" s="44"/>
      <c r="Q115" s="45"/>
      <c r="R115" s="46"/>
      <c r="S115" s="44"/>
      <c r="T115" s="44"/>
      <c r="U115" s="45"/>
      <c r="V115" s="51"/>
      <c r="W115" s="53"/>
      <c r="X115" s="45"/>
      <c r="Y115" s="56">
        <f t="shared" si="10"/>
        <v>1866</v>
      </c>
      <c r="Z115" s="57">
        <f t="shared" si="11"/>
        <v>228532.752</v>
      </c>
      <c r="AA115" s="58">
        <f t="shared" si="12"/>
        <v>122.472</v>
      </c>
      <c r="AB115" s="59"/>
    </row>
    <row r="116" s="3" customFormat="1" ht="21" customHeight="1" spans="1:28">
      <c r="A116" s="24">
        <v>112</v>
      </c>
      <c r="B116" s="25" t="s">
        <v>152</v>
      </c>
      <c r="C116" s="26"/>
      <c r="D116" s="27">
        <v>1866000</v>
      </c>
      <c r="E116" s="28" t="s">
        <v>44</v>
      </c>
      <c r="F116" s="29">
        <v>30</v>
      </c>
      <c r="G116" s="30">
        <v>7.9</v>
      </c>
      <c r="H116" s="29">
        <v>9</v>
      </c>
      <c r="I116" s="42">
        <f t="shared" si="9"/>
        <v>21.33</v>
      </c>
      <c r="J116" s="43"/>
      <c r="K116" s="44"/>
      <c r="L116" s="45"/>
      <c r="M116" s="45"/>
      <c r="N116" s="46"/>
      <c r="O116" s="44"/>
      <c r="P116" s="44"/>
      <c r="Q116" s="45"/>
      <c r="R116" s="46"/>
      <c r="S116" s="44"/>
      <c r="T116" s="44"/>
      <c r="U116" s="45"/>
      <c r="V116" s="51"/>
      <c r="W116" s="53"/>
      <c r="X116" s="45"/>
      <c r="Y116" s="56">
        <f t="shared" si="10"/>
        <v>1866</v>
      </c>
      <c r="Z116" s="57">
        <f t="shared" si="11"/>
        <v>95524.272</v>
      </c>
      <c r="AA116" s="58">
        <f t="shared" si="12"/>
        <v>51.192</v>
      </c>
      <c r="AB116" s="59"/>
    </row>
    <row r="117" s="3" customFormat="1" ht="21" customHeight="1" spans="1:28">
      <c r="A117" s="24">
        <v>113</v>
      </c>
      <c r="B117" s="25" t="s">
        <v>153</v>
      </c>
      <c r="C117" s="26"/>
      <c r="D117" s="27">
        <v>1866000</v>
      </c>
      <c r="E117" s="28" t="s">
        <v>44</v>
      </c>
      <c r="F117" s="29">
        <v>54</v>
      </c>
      <c r="G117" s="30">
        <v>10</v>
      </c>
      <c r="H117" s="29">
        <v>9</v>
      </c>
      <c r="I117" s="42">
        <f t="shared" si="9"/>
        <v>48.6</v>
      </c>
      <c r="J117" s="43"/>
      <c r="K117" s="44"/>
      <c r="L117" s="45"/>
      <c r="M117" s="45"/>
      <c r="N117" s="46"/>
      <c r="O117" s="44"/>
      <c r="P117" s="44"/>
      <c r="Q117" s="45"/>
      <c r="R117" s="46"/>
      <c r="S117" s="44"/>
      <c r="T117" s="44"/>
      <c r="U117" s="45"/>
      <c r="V117" s="51"/>
      <c r="W117" s="53"/>
      <c r="X117" s="45"/>
      <c r="Y117" s="56">
        <f t="shared" si="10"/>
        <v>1866</v>
      </c>
      <c r="Z117" s="57">
        <f t="shared" si="11"/>
        <v>217650.24</v>
      </c>
      <c r="AA117" s="58">
        <f t="shared" si="12"/>
        <v>116.64</v>
      </c>
      <c r="AB117" s="59"/>
    </row>
    <row r="118" s="3" customFormat="1" ht="21" customHeight="1" spans="1:28">
      <c r="A118" s="24">
        <v>114</v>
      </c>
      <c r="B118" s="25" t="s">
        <v>154</v>
      </c>
      <c r="C118" s="26"/>
      <c r="D118" s="27">
        <v>1866000</v>
      </c>
      <c r="E118" s="28" t="s">
        <v>44</v>
      </c>
      <c r="F118" s="29">
        <v>8</v>
      </c>
      <c r="G118" s="30">
        <v>10</v>
      </c>
      <c r="H118" s="29">
        <v>9</v>
      </c>
      <c r="I118" s="42">
        <f t="shared" si="9"/>
        <v>7.2</v>
      </c>
      <c r="J118" s="43"/>
      <c r="K118" s="44"/>
      <c r="L118" s="45"/>
      <c r="M118" s="45"/>
      <c r="N118" s="46"/>
      <c r="O118" s="44"/>
      <c r="P118" s="44"/>
      <c r="Q118" s="45"/>
      <c r="R118" s="46"/>
      <c r="S118" s="44"/>
      <c r="T118" s="44"/>
      <c r="U118" s="45"/>
      <c r="V118" s="51"/>
      <c r="W118" s="53"/>
      <c r="X118" s="45"/>
      <c r="Y118" s="56">
        <f t="shared" si="10"/>
        <v>1866</v>
      </c>
      <c r="Z118" s="57">
        <f t="shared" si="11"/>
        <v>32244.48</v>
      </c>
      <c r="AA118" s="58">
        <f t="shared" si="12"/>
        <v>17.28</v>
      </c>
      <c r="AB118" s="59"/>
    </row>
    <row r="119" s="3" customFormat="1" ht="21" customHeight="1" spans="1:28">
      <c r="A119" s="24">
        <v>115</v>
      </c>
      <c r="B119" s="25" t="s">
        <v>155</v>
      </c>
      <c r="C119" s="26"/>
      <c r="D119" s="27">
        <v>1866000</v>
      </c>
      <c r="E119" s="28" t="s">
        <v>44</v>
      </c>
      <c r="F119" s="29">
        <v>72</v>
      </c>
      <c r="G119" s="30">
        <v>9.35</v>
      </c>
      <c r="H119" s="29">
        <v>9</v>
      </c>
      <c r="I119" s="42">
        <f t="shared" si="9"/>
        <v>60.588</v>
      </c>
      <c r="J119" s="43"/>
      <c r="K119" s="44"/>
      <c r="L119" s="45"/>
      <c r="M119" s="45"/>
      <c r="N119" s="46"/>
      <c r="O119" s="44"/>
      <c r="P119" s="44"/>
      <c r="Q119" s="45"/>
      <c r="R119" s="46"/>
      <c r="S119" s="44"/>
      <c r="T119" s="44"/>
      <c r="U119" s="45"/>
      <c r="V119" s="51"/>
      <c r="W119" s="53"/>
      <c r="X119" s="45"/>
      <c r="Y119" s="56">
        <f t="shared" si="10"/>
        <v>1866</v>
      </c>
      <c r="Z119" s="57">
        <f t="shared" si="11"/>
        <v>271337.2992</v>
      </c>
      <c r="AA119" s="58">
        <f t="shared" si="12"/>
        <v>145.4112</v>
      </c>
      <c r="AB119" s="59"/>
    </row>
    <row r="120" s="3" customFormat="1" ht="21" customHeight="1" spans="1:28">
      <c r="A120" s="24">
        <v>116</v>
      </c>
      <c r="B120" s="25" t="s">
        <v>156</v>
      </c>
      <c r="C120" s="26"/>
      <c r="D120" s="27">
        <v>1866000</v>
      </c>
      <c r="E120" s="28" t="s">
        <v>44</v>
      </c>
      <c r="F120" s="29">
        <v>72</v>
      </c>
      <c r="G120" s="30">
        <v>8.85</v>
      </c>
      <c r="H120" s="29">
        <v>9</v>
      </c>
      <c r="I120" s="42">
        <f t="shared" si="9"/>
        <v>57.348</v>
      </c>
      <c r="J120" s="43"/>
      <c r="K120" s="44"/>
      <c r="L120" s="45"/>
      <c r="M120" s="45"/>
      <c r="N120" s="46"/>
      <c r="O120" s="44"/>
      <c r="P120" s="44"/>
      <c r="Q120" s="45"/>
      <c r="R120" s="46"/>
      <c r="S120" s="44"/>
      <c r="T120" s="44"/>
      <c r="U120" s="45"/>
      <c r="V120" s="51"/>
      <c r="W120" s="53"/>
      <c r="X120" s="45"/>
      <c r="Y120" s="56">
        <f t="shared" si="10"/>
        <v>1866</v>
      </c>
      <c r="Z120" s="57">
        <f t="shared" si="11"/>
        <v>256827.2832</v>
      </c>
      <c r="AA120" s="58">
        <f t="shared" si="12"/>
        <v>137.6352</v>
      </c>
      <c r="AB120" s="59"/>
    </row>
    <row r="121" s="3" customFormat="1" ht="21" customHeight="1" spans="1:28">
      <c r="A121" s="24">
        <v>117</v>
      </c>
      <c r="B121" s="25" t="s">
        <v>157</v>
      </c>
      <c r="C121" s="26"/>
      <c r="D121" s="27">
        <v>1866000</v>
      </c>
      <c r="E121" s="28" t="s">
        <v>44</v>
      </c>
      <c r="F121" s="29">
        <v>8</v>
      </c>
      <c r="G121" s="30">
        <v>10</v>
      </c>
      <c r="H121" s="29">
        <v>9</v>
      </c>
      <c r="I121" s="42">
        <f t="shared" si="9"/>
        <v>7.2</v>
      </c>
      <c r="J121" s="43"/>
      <c r="K121" s="44"/>
      <c r="L121" s="45"/>
      <c r="M121" s="45"/>
      <c r="N121" s="46"/>
      <c r="O121" s="44"/>
      <c r="P121" s="44"/>
      <c r="Q121" s="45"/>
      <c r="R121" s="46"/>
      <c r="S121" s="44"/>
      <c r="T121" s="44"/>
      <c r="U121" s="45"/>
      <c r="V121" s="51"/>
      <c r="W121" s="53"/>
      <c r="X121" s="45"/>
      <c r="Y121" s="56">
        <f t="shared" si="10"/>
        <v>1866</v>
      </c>
      <c r="Z121" s="57">
        <f t="shared" si="11"/>
        <v>32244.48</v>
      </c>
      <c r="AA121" s="58">
        <f t="shared" si="12"/>
        <v>17.28</v>
      </c>
      <c r="AB121" s="59"/>
    </row>
    <row r="122" s="3" customFormat="1" ht="21" customHeight="1" spans="1:28">
      <c r="A122" s="24">
        <v>118</v>
      </c>
      <c r="B122" s="25" t="s">
        <v>158</v>
      </c>
      <c r="C122" s="26"/>
      <c r="D122" s="27">
        <v>1866000</v>
      </c>
      <c r="E122" s="28" t="s">
        <v>44</v>
      </c>
      <c r="F122" s="29">
        <v>54</v>
      </c>
      <c r="G122" s="30">
        <v>10</v>
      </c>
      <c r="H122" s="29">
        <v>9</v>
      </c>
      <c r="I122" s="42">
        <f t="shared" si="9"/>
        <v>48.6</v>
      </c>
      <c r="J122" s="43"/>
      <c r="K122" s="44"/>
      <c r="L122" s="45"/>
      <c r="M122" s="45"/>
      <c r="N122" s="46"/>
      <c r="O122" s="44"/>
      <c r="P122" s="44"/>
      <c r="Q122" s="45"/>
      <c r="R122" s="46"/>
      <c r="S122" s="44"/>
      <c r="T122" s="44"/>
      <c r="U122" s="45"/>
      <c r="V122" s="51"/>
      <c r="W122" s="53"/>
      <c r="X122" s="45"/>
      <c r="Y122" s="56">
        <f t="shared" si="10"/>
        <v>1866</v>
      </c>
      <c r="Z122" s="57">
        <f t="shared" si="11"/>
        <v>217650.24</v>
      </c>
      <c r="AA122" s="58">
        <f t="shared" si="12"/>
        <v>116.64</v>
      </c>
      <c r="AB122" s="59"/>
    </row>
    <row r="123" s="3" customFormat="1" ht="21" customHeight="1" spans="1:28">
      <c r="A123" s="24">
        <v>119</v>
      </c>
      <c r="B123" s="25" t="s">
        <v>159</v>
      </c>
      <c r="C123" s="26"/>
      <c r="D123" s="27">
        <v>1866000</v>
      </c>
      <c r="E123" s="28" t="s">
        <v>44</v>
      </c>
      <c r="F123" s="29">
        <v>52</v>
      </c>
      <c r="G123" s="30">
        <v>10</v>
      </c>
      <c r="H123" s="29">
        <v>9</v>
      </c>
      <c r="I123" s="42">
        <f t="shared" si="9"/>
        <v>46.8</v>
      </c>
      <c r="J123" s="43"/>
      <c r="K123" s="44"/>
      <c r="L123" s="45"/>
      <c r="M123" s="45"/>
      <c r="N123" s="46"/>
      <c r="O123" s="44"/>
      <c r="P123" s="44"/>
      <c r="Q123" s="45"/>
      <c r="R123" s="46"/>
      <c r="S123" s="44"/>
      <c r="T123" s="44"/>
      <c r="U123" s="45"/>
      <c r="V123" s="51"/>
      <c r="W123" s="53"/>
      <c r="X123" s="45"/>
      <c r="Y123" s="56">
        <f t="shared" si="10"/>
        <v>1866</v>
      </c>
      <c r="Z123" s="57">
        <f t="shared" si="11"/>
        <v>209589.12</v>
      </c>
      <c r="AA123" s="58">
        <f t="shared" si="12"/>
        <v>112.32</v>
      </c>
      <c r="AB123" s="59"/>
    </row>
    <row r="124" s="3" customFormat="1" ht="21" customHeight="1" spans="1:28">
      <c r="A124" s="24">
        <v>120</v>
      </c>
      <c r="B124" s="25" t="s">
        <v>160</v>
      </c>
      <c r="C124" s="26"/>
      <c r="D124" s="27">
        <v>1866000</v>
      </c>
      <c r="E124" s="28" t="s">
        <v>44</v>
      </c>
      <c r="F124" s="29">
        <v>132</v>
      </c>
      <c r="G124" s="30">
        <v>4.05</v>
      </c>
      <c r="H124" s="29">
        <v>9</v>
      </c>
      <c r="I124" s="42">
        <f t="shared" si="9"/>
        <v>48.114</v>
      </c>
      <c r="J124" s="43"/>
      <c r="K124" s="44"/>
      <c r="L124" s="45"/>
      <c r="M124" s="45"/>
      <c r="N124" s="46"/>
      <c r="O124" s="44"/>
      <c r="P124" s="44"/>
      <c r="Q124" s="45"/>
      <c r="R124" s="46"/>
      <c r="S124" s="44"/>
      <c r="T124" s="44"/>
      <c r="U124" s="45"/>
      <c r="V124" s="51"/>
      <c r="W124" s="53"/>
      <c r="X124" s="45"/>
      <c r="Y124" s="56">
        <f t="shared" si="10"/>
        <v>1866</v>
      </c>
      <c r="Z124" s="57">
        <f t="shared" si="11"/>
        <v>215473.7376</v>
      </c>
      <c r="AA124" s="58">
        <f t="shared" si="12"/>
        <v>115.4736</v>
      </c>
      <c r="AB124" s="59"/>
    </row>
    <row r="125" s="3" customFormat="1" ht="21" customHeight="1" spans="1:28">
      <c r="A125" s="24">
        <v>121</v>
      </c>
      <c r="B125" s="25" t="s">
        <v>161</v>
      </c>
      <c r="C125" s="26"/>
      <c r="D125" s="27">
        <v>1866000</v>
      </c>
      <c r="E125" s="28" t="s">
        <v>44</v>
      </c>
      <c r="F125" s="29">
        <v>400</v>
      </c>
      <c r="G125" s="30">
        <v>4.05</v>
      </c>
      <c r="H125" s="29">
        <v>9</v>
      </c>
      <c r="I125" s="42">
        <f t="shared" si="9"/>
        <v>145.8</v>
      </c>
      <c r="J125" s="43"/>
      <c r="K125" s="44"/>
      <c r="L125" s="45"/>
      <c r="M125" s="45"/>
      <c r="N125" s="46"/>
      <c r="O125" s="44"/>
      <c r="P125" s="44"/>
      <c r="Q125" s="45"/>
      <c r="R125" s="46"/>
      <c r="S125" s="44"/>
      <c r="T125" s="44"/>
      <c r="U125" s="45"/>
      <c r="V125" s="51"/>
      <c r="W125" s="53"/>
      <c r="X125" s="45"/>
      <c r="Y125" s="56">
        <f t="shared" si="10"/>
        <v>1866</v>
      </c>
      <c r="Z125" s="57">
        <f t="shared" si="11"/>
        <v>652950.72</v>
      </c>
      <c r="AA125" s="58">
        <f t="shared" si="12"/>
        <v>349.92</v>
      </c>
      <c r="AB125" s="59"/>
    </row>
    <row r="126" s="3" customFormat="1" ht="21" customHeight="1" spans="1:28">
      <c r="A126" s="24">
        <v>122</v>
      </c>
      <c r="B126" s="25" t="s">
        <v>162</v>
      </c>
      <c r="C126" s="26"/>
      <c r="D126" s="27">
        <v>1866000</v>
      </c>
      <c r="E126" s="28" t="s">
        <v>44</v>
      </c>
      <c r="F126" s="29">
        <v>220</v>
      </c>
      <c r="G126" s="30">
        <v>4.05</v>
      </c>
      <c r="H126" s="29">
        <v>9</v>
      </c>
      <c r="I126" s="42">
        <f t="shared" si="9"/>
        <v>80.19</v>
      </c>
      <c r="J126" s="43"/>
      <c r="K126" s="44"/>
      <c r="L126" s="45"/>
      <c r="M126" s="45"/>
      <c r="N126" s="46"/>
      <c r="O126" s="44"/>
      <c r="P126" s="44"/>
      <c r="Q126" s="45"/>
      <c r="R126" s="46"/>
      <c r="S126" s="44"/>
      <c r="T126" s="44"/>
      <c r="U126" s="45"/>
      <c r="V126" s="51"/>
      <c r="W126" s="53"/>
      <c r="X126" s="45"/>
      <c r="Y126" s="56">
        <f t="shared" si="10"/>
        <v>1866</v>
      </c>
      <c r="Z126" s="57">
        <f t="shared" si="11"/>
        <v>359122.896</v>
      </c>
      <c r="AA126" s="58">
        <f t="shared" si="12"/>
        <v>192.456</v>
      </c>
      <c r="AB126" s="59"/>
    </row>
    <row r="127" s="3" customFormat="1" ht="21" customHeight="1" spans="1:28">
      <c r="A127" s="24">
        <v>123</v>
      </c>
      <c r="B127" s="25" t="s">
        <v>163</v>
      </c>
      <c r="C127" s="26"/>
      <c r="D127" s="27">
        <v>1862000</v>
      </c>
      <c r="E127" s="28" t="s">
        <v>44</v>
      </c>
      <c r="F127" s="29">
        <v>580</v>
      </c>
      <c r="G127" s="30">
        <v>4.05</v>
      </c>
      <c r="H127" s="29">
        <v>9</v>
      </c>
      <c r="I127" s="42">
        <f t="shared" si="9"/>
        <v>211.41</v>
      </c>
      <c r="J127" s="43"/>
      <c r="K127" s="44"/>
      <c r="L127" s="45"/>
      <c r="M127" s="45"/>
      <c r="N127" s="46"/>
      <c r="O127" s="44"/>
      <c r="P127" s="44"/>
      <c r="Q127" s="45"/>
      <c r="R127" s="46"/>
      <c r="S127" s="44"/>
      <c r="T127" s="44"/>
      <c r="U127" s="45"/>
      <c r="V127" s="51"/>
      <c r="W127" s="53"/>
      <c r="X127" s="45"/>
      <c r="Y127" s="56">
        <f t="shared" si="10"/>
        <v>1862</v>
      </c>
      <c r="Z127" s="57">
        <f t="shared" si="11"/>
        <v>944749.008</v>
      </c>
      <c r="AA127" s="58">
        <f t="shared" si="12"/>
        <v>507.384</v>
      </c>
      <c r="AB127" s="59"/>
    </row>
    <row r="128" s="3" customFormat="1" ht="21" customHeight="1" spans="1:28">
      <c r="A128" s="24">
        <v>124</v>
      </c>
      <c r="B128" s="25" t="s">
        <v>164</v>
      </c>
      <c r="C128" s="26"/>
      <c r="D128" s="27">
        <v>1862000</v>
      </c>
      <c r="E128" s="28" t="s">
        <v>44</v>
      </c>
      <c r="F128" s="29">
        <v>20</v>
      </c>
      <c r="G128" s="30">
        <v>18</v>
      </c>
      <c r="H128" s="29">
        <v>9</v>
      </c>
      <c r="I128" s="42">
        <f t="shared" si="9"/>
        <v>32.4</v>
      </c>
      <c r="J128" s="43"/>
      <c r="K128" s="44"/>
      <c r="L128" s="45"/>
      <c r="M128" s="45"/>
      <c r="N128" s="46"/>
      <c r="O128" s="44"/>
      <c r="P128" s="44"/>
      <c r="Q128" s="45"/>
      <c r="R128" s="46"/>
      <c r="S128" s="44"/>
      <c r="T128" s="44"/>
      <c r="U128" s="45"/>
      <c r="V128" s="51"/>
      <c r="W128" s="53"/>
      <c r="X128" s="45"/>
      <c r="Y128" s="56">
        <f t="shared" si="10"/>
        <v>1862</v>
      </c>
      <c r="Z128" s="57">
        <f t="shared" si="11"/>
        <v>144789.12</v>
      </c>
      <c r="AA128" s="58">
        <f t="shared" si="12"/>
        <v>77.76</v>
      </c>
      <c r="AB128" s="59"/>
    </row>
    <row r="129" s="3" customFormat="1" ht="21" customHeight="1" spans="1:28">
      <c r="A129" s="24">
        <v>125</v>
      </c>
      <c r="B129" s="25" t="s">
        <v>165</v>
      </c>
      <c r="C129" s="26"/>
      <c r="D129" s="27">
        <v>1862000</v>
      </c>
      <c r="E129" s="28" t="s">
        <v>44</v>
      </c>
      <c r="F129" s="29">
        <v>80</v>
      </c>
      <c r="G129" s="30">
        <v>13</v>
      </c>
      <c r="H129" s="29">
        <v>9</v>
      </c>
      <c r="I129" s="42">
        <f t="shared" si="9"/>
        <v>93.6</v>
      </c>
      <c r="J129" s="43"/>
      <c r="K129" s="44"/>
      <c r="L129" s="45"/>
      <c r="M129" s="45"/>
      <c r="N129" s="46"/>
      <c r="O129" s="44"/>
      <c r="P129" s="44"/>
      <c r="Q129" s="45"/>
      <c r="R129" s="46"/>
      <c r="S129" s="44"/>
      <c r="T129" s="44"/>
      <c r="U129" s="45"/>
      <c r="V129" s="51"/>
      <c r="W129" s="53"/>
      <c r="X129" s="45"/>
      <c r="Y129" s="56">
        <f t="shared" si="10"/>
        <v>1862</v>
      </c>
      <c r="Z129" s="57">
        <f t="shared" si="11"/>
        <v>418279.68</v>
      </c>
      <c r="AA129" s="58">
        <f t="shared" si="12"/>
        <v>224.64</v>
      </c>
      <c r="AB129" s="59"/>
    </row>
    <row r="130" s="3" customFormat="1" ht="21" customHeight="1" spans="1:28">
      <c r="A130" s="24">
        <v>126</v>
      </c>
      <c r="B130" s="25" t="s">
        <v>166</v>
      </c>
      <c r="C130" s="26"/>
      <c r="D130" s="27">
        <v>1862000</v>
      </c>
      <c r="E130" s="28" t="s">
        <v>47</v>
      </c>
      <c r="F130" s="29">
        <v>5</v>
      </c>
      <c r="G130" s="30">
        <v>4.5</v>
      </c>
      <c r="H130" s="29">
        <v>0</v>
      </c>
      <c r="I130" s="42">
        <f t="shared" si="9"/>
        <v>0</v>
      </c>
      <c r="J130" s="43"/>
      <c r="K130" s="44"/>
      <c r="L130" s="45"/>
      <c r="M130" s="45"/>
      <c r="N130" s="46"/>
      <c r="O130" s="44"/>
      <c r="P130" s="44"/>
      <c r="Q130" s="45"/>
      <c r="R130" s="46"/>
      <c r="S130" s="44"/>
      <c r="T130" s="44"/>
      <c r="U130" s="45"/>
      <c r="V130" s="51"/>
      <c r="W130" s="53"/>
      <c r="X130" s="45"/>
      <c r="Y130" s="56">
        <f t="shared" si="10"/>
        <v>1862</v>
      </c>
      <c r="Z130" s="57">
        <f t="shared" si="11"/>
        <v>0</v>
      </c>
      <c r="AA130" s="58">
        <f t="shared" si="12"/>
        <v>0</v>
      </c>
      <c r="AB130" s="59"/>
    </row>
    <row r="131" s="3" customFormat="1" ht="21" customHeight="1" spans="1:28">
      <c r="A131" s="24">
        <v>127</v>
      </c>
      <c r="B131" s="25" t="s">
        <v>167</v>
      </c>
      <c r="C131" s="26"/>
      <c r="D131" s="27">
        <v>1862000</v>
      </c>
      <c r="E131" s="28" t="s">
        <v>44</v>
      </c>
      <c r="F131" s="29">
        <v>490</v>
      </c>
      <c r="G131" s="30">
        <v>4.05</v>
      </c>
      <c r="H131" s="29">
        <v>9</v>
      </c>
      <c r="I131" s="42">
        <f t="shared" si="9"/>
        <v>178.605</v>
      </c>
      <c r="J131" s="43"/>
      <c r="K131" s="44"/>
      <c r="L131" s="45"/>
      <c r="M131" s="45"/>
      <c r="N131" s="46"/>
      <c r="O131" s="44"/>
      <c r="P131" s="44"/>
      <c r="Q131" s="45"/>
      <c r="R131" s="46"/>
      <c r="S131" s="44"/>
      <c r="T131" s="44"/>
      <c r="U131" s="45"/>
      <c r="V131" s="51"/>
      <c r="W131" s="53"/>
      <c r="X131" s="45"/>
      <c r="Y131" s="56">
        <f t="shared" si="10"/>
        <v>1862</v>
      </c>
      <c r="Z131" s="57">
        <f t="shared" si="11"/>
        <v>798150.024</v>
      </c>
      <c r="AA131" s="58">
        <f t="shared" si="12"/>
        <v>428.652</v>
      </c>
      <c r="AB131" s="59"/>
    </row>
    <row r="132" s="3" customFormat="1" ht="21" customHeight="1" spans="1:28">
      <c r="A132" s="24">
        <v>128</v>
      </c>
      <c r="B132" s="25" t="s">
        <v>168</v>
      </c>
      <c r="C132" s="26"/>
      <c r="D132" s="27">
        <v>1862000</v>
      </c>
      <c r="E132" s="28" t="s">
        <v>44</v>
      </c>
      <c r="F132" s="29">
        <v>284</v>
      </c>
      <c r="G132" s="30">
        <v>4.05</v>
      </c>
      <c r="H132" s="29">
        <v>9</v>
      </c>
      <c r="I132" s="42">
        <f t="shared" si="9"/>
        <v>103.518</v>
      </c>
      <c r="J132" s="43"/>
      <c r="K132" s="44"/>
      <c r="L132" s="45"/>
      <c r="M132" s="45"/>
      <c r="N132" s="46"/>
      <c r="O132" s="44"/>
      <c r="P132" s="44"/>
      <c r="Q132" s="45"/>
      <c r="R132" s="46"/>
      <c r="S132" s="44"/>
      <c r="T132" s="44"/>
      <c r="U132" s="45"/>
      <c r="V132" s="51"/>
      <c r="W132" s="53"/>
      <c r="X132" s="45"/>
      <c r="Y132" s="56">
        <f t="shared" si="10"/>
        <v>1862</v>
      </c>
      <c r="Z132" s="57">
        <f t="shared" si="11"/>
        <v>462601.2384</v>
      </c>
      <c r="AA132" s="58">
        <f t="shared" si="12"/>
        <v>248.4432</v>
      </c>
      <c r="AB132" s="59"/>
    </row>
    <row r="133" s="3" customFormat="1" ht="21" customHeight="1" spans="1:28">
      <c r="A133" s="24">
        <v>129</v>
      </c>
      <c r="B133" s="25" t="s">
        <v>169</v>
      </c>
      <c r="C133" s="26"/>
      <c r="D133" s="27">
        <v>1862000</v>
      </c>
      <c r="E133" s="28" t="s">
        <v>44</v>
      </c>
      <c r="F133" s="29">
        <v>180</v>
      </c>
      <c r="G133" s="30">
        <v>4.05</v>
      </c>
      <c r="H133" s="29">
        <v>9</v>
      </c>
      <c r="I133" s="42">
        <f t="shared" si="9"/>
        <v>65.61</v>
      </c>
      <c r="J133" s="43"/>
      <c r="K133" s="44"/>
      <c r="L133" s="45"/>
      <c r="M133" s="45"/>
      <c r="N133" s="46"/>
      <c r="O133" s="44"/>
      <c r="P133" s="44"/>
      <c r="Q133" s="45"/>
      <c r="R133" s="46"/>
      <c r="S133" s="44"/>
      <c r="T133" s="44"/>
      <c r="U133" s="45"/>
      <c r="V133" s="51"/>
      <c r="W133" s="53"/>
      <c r="X133" s="45"/>
      <c r="Y133" s="56">
        <f t="shared" si="10"/>
        <v>1862</v>
      </c>
      <c r="Z133" s="57">
        <f t="shared" si="11"/>
        <v>293197.968</v>
      </c>
      <c r="AA133" s="58">
        <f t="shared" si="12"/>
        <v>157.464</v>
      </c>
      <c r="AB133" s="59"/>
    </row>
    <row r="134" s="3" customFormat="1" ht="21" customHeight="1" spans="1:28">
      <c r="A134" s="24">
        <v>130</v>
      </c>
      <c r="B134" s="60"/>
      <c r="C134" s="60"/>
      <c r="D134" s="27"/>
      <c r="E134" s="61"/>
      <c r="F134" s="29"/>
      <c r="G134" s="29"/>
      <c r="H134" s="29"/>
      <c r="I134" s="42"/>
      <c r="J134" s="43"/>
      <c r="K134" s="44"/>
      <c r="L134" s="45"/>
      <c r="M134" s="45"/>
      <c r="N134" s="46"/>
      <c r="O134" s="44"/>
      <c r="P134" s="44"/>
      <c r="Q134" s="45"/>
      <c r="R134" s="46"/>
      <c r="S134" s="44"/>
      <c r="T134" s="44"/>
      <c r="U134" s="45"/>
      <c r="V134" s="51"/>
      <c r="W134" s="53"/>
      <c r="X134" s="45"/>
      <c r="Y134" s="56"/>
      <c r="Z134" s="57"/>
      <c r="AA134" s="72"/>
      <c r="AB134" s="59"/>
    </row>
    <row r="135" s="3" customFormat="1" ht="21" customHeight="1" spans="1:28">
      <c r="A135" s="24">
        <v>131</v>
      </c>
      <c r="B135" s="62"/>
      <c r="C135" s="62"/>
      <c r="D135" s="62"/>
      <c r="E135" s="63"/>
      <c r="F135" s="64"/>
      <c r="G135" s="65"/>
      <c r="H135" s="65"/>
      <c r="I135" s="42"/>
      <c r="J135" s="43"/>
      <c r="K135" s="44"/>
      <c r="L135" s="45"/>
      <c r="M135" s="45"/>
      <c r="N135" s="46"/>
      <c r="O135" s="44"/>
      <c r="P135" s="44"/>
      <c r="Q135" s="45"/>
      <c r="R135" s="46"/>
      <c r="S135" s="44"/>
      <c r="T135" s="44"/>
      <c r="U135" s="45"/>
      <c r="V135" s="46"/>
      <c r="W135" s="71"/>
      <c r="X135" s="45"/>
      <c r="Y135" s="56"/>
      <c r="Z135" s="57"/>
      <c r="AA135" s="72"/>
      <c r="AB135" s="59"/>
    </row>
    <row r="136" s="4" customFormat="1" ht="21" customHeight="1" spans="1:28">
      <c r="A136" s="66" t="s">
        <v>29</v>
      </c>
      <c r="B136" s="67"/>
      <c r="C136" s="67"/>
      <c r="D136" s="67"/>
      <c r="E136" s="68"/>
      <c r="F136" s="69"/>
      <c r="G136" s="70"/>
      <c r="H136" s="70"/>
      <c r="I136" s="42"/>
      <c r="J136" s="43"/>
      <c r="K136" s="44"/>
      <c r="L136" s="45"/>
      <c r="M136" s="45"/>
      <c r="N136" s="70"/>
      <c r="O136" s="70"/>
      <c r="P136" s="70"/>
      <c r="Q136" s="70"/>
      <c r="R136" s="70"/>
      <c r="S136" s="70"/>
      <c r="T136" s="70"/>
      <c r="U136" s="70"/>
      <c r="V136" s="70"/>
      <c r="W136" s="70"/>
      <c r="X136" s="70"/>
      <c r="Y136" s="73"/>
      <c r="Z136" s="57">
        <f>SUM(Z5:Z135)</f>
        <v>54163539.9336</v>
      </c>
      <c r="AA136" s="57">
        <f>SUM(AA5:AA135)</f>
        <v>28120.482</v>
      </c>
      <c r="AB136" s="57">
        <f>Z136/AA136</f>
        <v>1926.12416578066</v>
      </c>
    </row>
    <row r="137" s="4" customFormat="1" ht="21" customHeight="1" spans="1:28">
      <c r="A137" s="66" t="s">
        <v>30</v>
      </c>
      <c r="B137" s="77"/>
      <c r="C137" s="77"/>
      <c r="D137" s="77"/>
      <c r="E137" s="78"/>
      <c r="F137" s="69"/>
      <c r="G137" s="70"/>
      <c r="H137" s="70"/>
      <c r="I137" s="42"/>
      <c r="J137" s="43"/>
      <c r="K137" s="44"/>
      <c r="L137" s="45"/>
      <c r="M137" s="45"/>
      <c r="N137" s="70"/>
      <c r="O137" s="70"/>
      <c r="P137" s="70"/>
      <c r="Q137" s="70"/>
      <c r="R137" s="70"/>
      <c r="S137" s="70"/>
      <c r="T137" s="70"/>
      <c r="U137" s="70"/>
      <c r="V137" s="70"/>
      <c r="W137" s="70"/>
      <c r="X137" s="70"/>
      <c r="Y137" s="73"/>
      <c r="Z137" s="57">
        <v>1.3</v>
      </c>
      <c r="AA137" s="57"/>
      <c r="AB137" s="57"/>
    </row>
    <row r="138" s="4" customFormat="1" ht="21" customHeight="1" spans="1:28">
      <c r="A138" s="66" t="s">
        <v>170</v>
      </c>
      <c r="B138" s="77"/>
      <c r="C138" s="77"/>
      <c r="D138" s="77"/>
      <c r="E138" s="78"/>
      <c r="F138" s="69"/>
      <c r="G138" s="70"/>
      <c r="H138" s="70"/>
      <c r="I138" s="42"/>
      <c r="J138" s="43"/>
      <c r="K138" s="44"/>
      <c r="L138" s="45"/>
      <c r="M138" s="45"/>
      <c r="N138" s="70"/>
      <c r="O138" s="70"/>
      <c r="P138" s="70"/>
      <c r="Q138" s="70"/>
      <c r="R138" s="70"/>
      <c r="S138" s="70"/>
      <c r="T138" s="70"/>
      <c r="U138" s="70"/>
      <c r="V138" s="70"/>
      <c r="W138" s="70"/>
      <c r="X138" s="70"/>
      <c r="Y138" s="73"/>
      <c r="Z138" s="57">
        <f>Z137*Z136</f>
        <v>70412601.91368</v>
      </c>
      <c r="AA138" s="57"/>
      <c r="AB138" s="57"/>
    </row>
    <row r="139" customHeight="1" spans="1:28">
      <c r="A139" s="79" t="s">
        <v>32</v>
      </c>
      <c r="B139" s="80"/>
      <c r="C139" s="80"/>
      <c r="D139" s="80"/>
      <c r="E139" s="80"/>
      <c r="F139" s="80"/>
      <c r="G139" s="80"/>
      <c r="H139" s="80"/>
      <c r="I139" s="80"/>
      <c r="J139" s="80"/>
      <c r="K139" s="80"/>
      <c r="L139" s="80"/>
      <c r="M139" s="80"/>
      <c r="N139" s="80"/>
      <c r="O139" s="80"/>
      <c r="P139" s="80"/>
      <c r="Q139" s="80"/>
      <c r="R139" s="80"/>
      <c r="S139" s="80"/>
      <c r="T139" s="80"/>
      <c r="U139" s="80"/>
      <c r="V139" s="80"/>
      <c r="W139" s="80"/>
      <c r="X139" s="80"/>
      <c r="Y139" s="80"/>
      <c r="Z139" s="80"/>
      <c r="AA139" s="80"/>
      <c r="AB139" s="80"/>
    </row>
    <row r="140" customHeight="1" spans="1:28">
      <c r="A140" s="80"/>
      <c r="B140" s="80"/>
      <c r="C140" s="80"/>
      <c r="D140" s="80"/>
      <c r="E140" s="80"/>
      <c r="F140" s="80"/>
      <c r="G140" s="80"/>
      <c r="H140" s="80"/>
      <c r="I140" s="80"/>
      <c r="J140" s="80"/>
      <c r="K140" s="80"/>
      <c r="L140" s="80"/>
      <c r="M140" s="80"/>
      <c r="N140" s="80"/>
      <c r="O140" s="80"/>
      <c r="P140" s="80"/>
      <c r="Q140" s="80"/>
      <c r="R140" s="80"/>
      <c r="S140" s="80"/>
      <c r="T140" s="80"/>
      <c r="U140" s="80"/>
      <c r="V140" s="80"/>
      <c r="W140" s="80"/>
      <c r="X140" s="80"/>
      <c r="Y140" s="80"/>
      <c r="Z140" s="80"/>
      <c r="AA140" s="80"/>
      <c r="AB140" s="80"/>
    </row>
  </sheetData>
  <autoFilter ref="A4:AB154">
    <extLst/>
  </autoFilter>
  <mergeCells count="150">
    <mergeCell ref="A2:AB2"/>
    <mergeCell ref="J3:M3"/>
    <mergeCell ref="N3:Q3"/>
    <mergeCell ref="R3:U3"/>
    <mergeCell ref="V3:X3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94:C94"/>
    <mergeCell ref="B95:C95"/>
    <mergeCell ref="B96:C96"/>
    <mergeCell ref="B97:C97"/>
    <mergeCell ref="B98:C98"/>
    <mergeCell ref="B99:C99"/>
    <mergeCell ref="B100:C100"/>
    <mergeCell ref="B101:C101"/>
    <mergeCell ref="B102:C102"/>
    <mergeCell ref="B103:C103"/>
    <mergeCell ref="B104:C104"/>
    <mergeCell ref="B105:C105"/>
    <mergeCell ref="B106:C106"/>
    <mergeCell ref="B107:C107"/>
    <mergeCell ref="B108:C108"/>
    <mergeCell ref="B109:C109"/>
    <mergeCell ref="B110:C110"/>
    <mergeCell ref="B111:C111"/>
    <mergeCell ref="B112:C112"/>
    <mergeCell ref="B113:C113"/>
    <mergeCell ref="B114:C114"/>
    <mergeCell ref="B115:C115"/>
    <mergeCell ref="B116:C116"/>
    <mergeCell ref="B117:C117"/>
    <mergeCell ref="B118:C118"/>
    <mergeCell ref="B119:C119"/>
    <mergeCell ref="B120:C120"/>
    <mergeCell ref="B121:C121"/>
    <mergeCell ref="B122:C122"/>
    <mergeCell ref="B123:C123"/>
    <mergeCell ref="B124:C124"/>
    <mergeCell ref="B125:C125"/>
    <mergeCell ref="B126:C126"/>
    <mergeCell ref="B127:C127"/>
    <mergeCell ref="B128:C128"/>
    <mergeCell ref="B129:C129"/>
    <mergeCell ref="B130:C130"/>
    <mergeCell ref="B131:C131"/>
    <mergeCell ref="B132:C132"/>
    <mergeCell ref="B133:C133"/>
    <mergeCell ref="A136:E136"/>
    <mergeCell ref="A137:E137"/>
    <mergeCell ref="A138:E138"/>
    <mergeCell ref="A3:A4"/>
    <mergeCell ref="D3:D4"/>
    <mergeCell ref="E3:E4"/>
    <mergeCell ref="F3:F4"/>
    <mergeCell ref="G3:G4"/>
    <mergeCell ref="H3:H4"/>
    <mergeCell ref="I3:I4"/>
    <mergeCell ref="Y3:Y4"/>
    <mergeCell ref="Z3:Z4"/>
    <mergeCell ref="AA3:AA4"/>
    <mergeCell ref="AB3:AB4"/>
    <mergeCell ref="B3:C4"/>
    <mergeCell ref="A139:AB140"/>
  </mergeCells>
  <printOptions horizontalCentered="1"/>
  <pageMargins left="0.590277777777778" right="0.590277777777778" top="0.393055555555556" bottom="0.472222222222222" header="0.393055555555556" footer="0.393055555555556"/>
  <pageSetup paperSize="9" scale="70" fitToHeight="0" orientation="landscape" horizontalDpi="600"/>
  <headerFooter>
    <oddHeader>&amp;R第&amp;P页 共&amp;N页 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136"/>
  <sheetViews>
    <sheetView zoomScale="85" zoomScaleNormal="85" zoomScaleSheetLayoutView="130" workbookViewId="0">
      <selection activeCell="Y106" sqref="Y106"/>
    </sheetView>
  </sheetViews>
  <sheetFormatPr defaultColWidth="8.88333333333333" defaultRowHeight="24.9" customHeight="1"/>
  <cols>
    <col min="1" max="1" width="3.775" style="5" customWidth="1"/>
    <col min="2" max="2" width="9.88333333333333" style="6" customWidth="1"/>
    <col min="3" max="3" width="10" style="6" customWidth="1"/>
    <col min="4" max="4" width="9.88333333333333" style="6" customWidth="1"/>
    <col min="5" max="5" width="11.3333333333333" style="6" customWidth="1"/>
    <col min="6" max="6" width="6.10833333333333" style="7" customWidth="1"/>
    <col min="7" max="7" width="6.10833333333333" style="8" customWidth="1"/>
    <col min="8" max="8" width="6.775" style="8" customWidth="1"/>
    <col min="9" max="9" width="7.21666666666667" style="8" customWidth="1"/>
    <col min="10" max="10" width="4.775" style="8" customWidth="1"/>
    <col min="11" max="11" width="8.88333333333333" style="8" customWidth="1"/>
    <col min="12" max="12" width="7" style="8" customWidth="1"/>
    <col min="13" max="13" width="7.21666666666667" style="8" customWidth="1"/>
    <col min="14" max="14" width="6" style="8" customWidth="1"/>
    <col min="15" max="15" width="8.55833333333333" style="8" customWidth="1"/>
    <col min="16" max="16" width="7" style="8" customWidth="1"/>
    <col min="17" max="17" width="11.1083333333333" style="8" customWidth="1"/>
    <col min="18" max="18" width="6.44166666666667" style="8" customWidth="1"/>
    <col min="19" max="19" width="8.66666666666667" style="8" customWidth="1"/>
    <col min="20" max="20" width="8.10833333333333" style="8" customWidth="1"/>
    <col min="21" max="21" width="9.775" style="8" customWidth="1"/>
    <col min="22" max="22" width="6.33333333333333" style="8" customWidth="1"/>
    <col min="23" max="23" width="8.44166666666667" style="8" customWidth="1"/>
    <col min="24" max="24" width="8.21666666666667" style="8" customWidth="1"/>
    <col min="25" max="25" width="7" style="9" customWidth="1"/>
    <col min="26" max="26" width="10.2166666666667" style="8" customWidth="1"/>
    <col min="27" max="27" width="8" style="10" customWidth="1"/>
    <col min="28" max="28" width="7.10833333333333" style="11" customWidth="1"/>
    <col min="29" max="30" width="8.88333333333333" style="11"/>
    <col min="31" max="32" width="8.88333333333333" style="12"/>
    <col min="33" max="16362" width="8.88333333333333" style="12" hidden="1" customWidth="1"/>
    <col min="16363" max="16384" width="8.88333333333333" style="12"/>
  </cols>
  <sheetData>
    <row r="1" ht="14.25" customHeight="1"/>
    <row r="2" s="1" customFormat="1" ht="36" customHeight="1" spans="1:30">
      <c r="A2" s="13" t="s">
        <v>33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54"/>
      <c r="AD2" s="54"/>
    </row>
    <row r="3" s="2" customFormat="1" ht="30" customHeight="1" spans="1:28">
      <c r="A3" s="15" t="s">
        <v>1</v>
      </c>
      <c r="B3" s="16" t="s">
        <v>2</v>
      </c>
      <c r="C3" s="17"/>
      <c r="D3" s="18" t="s">
        <v>3</v>
      </c>
      <c r="E3" s="18" t="s">
        <v>4</v>
      </c>
      <c r="F3" s="18" t="s">
        <v>5</v>
      </c>
      <c r="G3" s="19" t="s">
        <v>6</v>
      </c>
      <c r="H3" s="19" t="s">
        <v>7</v>
      </c>
      <c r="I3" s="19" t="s">
        <v>8</v>
      </c>
      <c r="J3" s="34" t="s">
        <v>9</v>
      </c>
      <c r="K3" s="35"/>
      <c r="L3" s="35"/>
      <c r="M3" s="36"/>
      <c r="N3" s="37" t="s">
        <v>10</v>
      </c>
      <c r="O3" s="38"/>
      <c r="P3" s="38"/>
      <c r="Q3" s="47"/>
      <c r="R3" s="37" t="s">
        <v>10</v>
      </c>
      <c r="S3" s="38"/>
      <c r="T3" s="38"/>
      <c r="U3" s="48"/>
      <c r="V3" s="40" t="s">
        <v>11</v>
      </c>
      <c r="W3" s="40"/>
      <c r="X3" s="40"/>
      <c r="Y3" s="55" t="s">
        <v>12</v>
      </c>
      <c r="Z3" s="19" t="s">
        <v>13</v>
      </c>
      <c r="AA3" s="19" t="s">
        <v>14</v>
      </c>
      <c r="AB3" s="55" t="s">
        <v>15</v>
      </c>
    </row>
    <row r="4" s="2" customFormat="1" ht="35.1" customHeight="1" spans="1:28">
      <c r="A4" s="20"/>
      <c r="B4" s="21"/>
      <c r="C4" s="22"/>
      <c r="D4" s="20"/>
      <c r="E4" s="20"/>
      <c r="F4" s="20"/>
      <c r="G4" s="23"/>
      <c r="H4" s="23"/>
      <c r="I4" s="23"/>
      <c r="J4" s="39" t="s">
        <v>16</v>
      </c>
      <c r="K4" s="40" t="s">
        <v>17</v>
      </c>
      <c r="L4" s="39" t="s">
        <v>18</v>
      </c>
      <c r="M4" s="39" t="s">
        <v>19</v>
      </c>
      <c r="N4" s="40" t="s">
        <v>20</v>
      </c>
      <c r="O4" s="41" t="s">
        <v>21</v>
      </c>
      <c r="P4" s="41" t="s">
        <v>22</v>
      </c>
      <c r="Q4" s="39" t="s">
        <v>19</v>
      </c>
      <c r="R4" s="40" t="s">
        <v>20</v>
      </c>
      <c r="S4" s="41" t="s">
        <v>21</v>
      </c>
      <c r="T4" s="41" t="s">
        <v>22</v>
      </c>
      <c r="U4" s="49" t="s">
        <v>19</v>
      </c>
      <c r="V4" s="40" t="s">
        <v>20</v>
      </c>
      <c r="W4" s="40" t="s">
        <v>17</v>
      </c>
      <c r="X4" s="50" t="s">
        <v>23</v>
      </c>
      <c r="Y4" s="23"/>
      <c r="Z4" s="23"/>
      <c r="AA4" s="23"/>
      <c r="AB4" s="23"/>
    </row>
    <row r="5" s="3" customFormat="1" ht="21" customHeight="1" spans="1:28">
      <c r="A5" s="24">
        <v>1</v>
      </c>
      <c r="B5" s="25" t="s">
        <v>171</v>
      </c>
      <c r="C5" s="26"/>
      <c r="D5" s="27">
        <v>1974000</v>
      </c>
      <c r="E5" s="28" t="s">
        <v>44</v>
      </c>
      <c r="F5" s="29">
        <v>236</v>
      </c>
      <c r="G5" s="30">
        <v>4.05</v>
      </c>
      <c r="H5" s="29">
        <v>11</v>
      </c>
      <c r="I5" s="42">
        <f t="shared" ref="I5:I14" si="0">F5*G5*H5/100</f>
        <v>105.138</v>
      </c>
      <c r="J5" s="43" t="s">
        <v>40</v>
      </c>
      <c r="K5" s="44">
        <v>1859000</v>
      </c>
      <c r="L5" s="45">
        <v>7</v>
      </c>
      <c r="M5" s="45">
        <v>0.5</v>
      </c>
      <c r="N5" s="46"/>
      <c r="O5" s="44"/>
      <c r="P5" s="44"/>
      <c r="Q5" s="45"/>
      <c r="R5" s="46"/>
      <c r="S5" s="44"/>
      <c r="T5" s="44"/>
      <c r="U5" s="45"/>
      <c r="V5" s="51"/>
      <c r="W5" s="52"/>
      <c r="X5" s="45">
        <v>1</v>
      </c>
      <c r="Y5" s="56">
        <f t="shared" ref="Y5:Y68" si="1">ABS(K5-D5)/1000+L5+M5+Q5+U5+X5</f>
        <v>123.5</v>
      </c>
      <c r="Z5" s="57">
        <f t="shared" ref="Z5:Z68" si="2">AA5*Y5</f>
        <v>31162.9032</v>
      </c>
      <c r="AA5" s="58">
        <f t="shared" ref="AA5:AA68" si="3">I5*2.4</f>
        <v>252.3312</v>
      </c>
      <c r="AB5" s="59"/>
    </row>
    <row r="6" s="3" customFormat="1" ht="21" customHeight="1" spans="1:28">
      <c r="A6" s="24">
        <v>2</v>
      </c>
      <c r="B6" s="25" t="s">
        <v>172</v>
      </c>
      <c r="C6" s="26"/>
      <c r="D6" s="27">
        <v>1974000</v>
      </c>
      <c r="E6" s="28" t="s">
        <v>44</v>
      </c>
      <c r="F6" s="29">
        <v>76</v>
      </c>
      <c r="G6" s="30">
        <v>4.05</v>
      </c>
      <c r="H6" s="29">
        <v>11</v>
      </c>
      <c r="I6" s="42">
        <f t="shared" si="0"/>
        <v>33.858</v>
      </c>
      <c r="J6" s="43" t="s">
        <v>40</v>
      </c>
      <c r="K6" s="44">
        <v>1859000</v>
      </c>
      <c r="L6" s="45">
        <v>7</v>
      </c>
      <c r="M6" s="45">
        <v>0.5</v>
      </c>
      <c r="N6" s="46"/>
      <c r="O6" s="44"/>
      <c r="P6" s="44"/>
      <c r="Q6" s="45"/>
      <c r="R6" s="46"/>
      <c r="S6" s="44"/>
      <c r="T6" s="44"/>
      <c r="U6" s="45"/>
      <c r="V6" s="51"/>
      <c r="W6" s="52"/>
      <c r="X6" s="45">
        <v>1</v>
      </c>
      <c r="Y6" s="56">
        <f t="shared" si="1"/>
        <v>123.5</v>
      </c>
      <c r="Z6" s="57">
        <f t="shared" si="2"/>
        <v>10035.5112</v>
      </c>
      <c r="AA6" s="58">
        <f t="shared" si="3"/>
        <v>81.2592</v>
      </c>
      <c r="AB6" s="59"/>
    </row>
    <row r="7" s="3" customFormat="1" ht="21" customHeight="1" spans="1:28">
      <c r="A7" s="24">
        <v>3</v>
      </c>
      <c r="B7" s="25" t="s">
        <v>46</v>
      </c>
      <c r="C7" s="26"/>
      <c r="D7" s="27">
        <v>1974000</v>
      </c>
      <c r="E7" s="28" t="s">
        <v>47</v>
      </c>
      <c r="F7" s="29">
        <v>90</v>
      </c>
      <c r="G7" s="30">
        <v>22.63</v>
      </c>
      <c r="H7" s="29">
        <v>11</v>
      </c>
      <c r="I7" s="42">
        <f t="shared" si="0"/>
        <v>224.037</v>
      </c>
      <c r="J7" s="43" t="s">
        <v>40</v>
      </c>
      <c r="K7" s="44">
        <v>1859000</v>
      </c>
      <c r="L7" s="45">
        <v>7</v>
      </c>
      <c r="M7" s="45">
        <v>0.5</v>
      </c>
      <c r="N7" s="46"/>
      <c r="O7" s="44"/>
      <c r="P7" s="44"/>
      <c r="Q7" s="45"/>
      <c r="R7" s="46"/>
      <c r="S7" s="44"/>
      <c r="T7" s="44"/>
      <c r="U7" s="45"/>
      <c r="V7" s="51"/>
      <c r="W7" s="52"/>
      <c r="X7" s="45">
        <v>1</v>
      </c>
      <c r="Y7" s="56">
        <f t="shared" si="1"/>
        <v>123.5</v>
      </c>
      <c r="Z7" s="57">
        <f t="shared" si="2"/>
        <v>66404.5668</v>
      </c>
      <c r="AA7" s="58">
        <f t="shared" si="3"/>
        <v>537.6888</v>
      </c>
      <c r="AB7" s="59"/>
    </row>
    <row r="8" s="3" customFormat="1" ht="21" customHeight="1" spans="1:28">
      <c r="A8" s="24">
        <v>4</v>
      </c>
      <c r="B8" s="25" t="s">
        <v>48</v>
      </c>
      <c r="C8" s="26"/>
      <c r="D8" s="27">
        <v>1974000</v>
      </c>
      <c r="E8" s="28" t="s">
        <v>47</v>
      </c>
      <c r="F8" s="29">
        <v>80</v>
      </c>
      <c r="G8" s="30">
        <v>12</v>
      </c>
      <c r="H8" s="29">
        <v>11</v>
      </c>
      <c r="I8" s="42">
        <f t="shared" si="0"/>
        <v>105.6</v>
      </c>
      <c r="J8" s="43" t="s">
        <v>40</v>
      </c>
      <c r="K8" s="44">
        <v>1859000</v>
      </c>
      <c r="L8" s="45">
        <v>7</v>
      </c>
      <c r="M8" s="45">
        <v>0.5</v>
      </c>
      <c r="N8" s="46"/>
      <c r="O8" s="44"/>
      <c r="P8" s="44"/>
      <c r="Q8" s="45"/>
      <c r="R8" s="46"/>
      <c r="S8" s="44"/>
      <c r="T8" s="44"/>
      <c r="U8" s="45"/>
      <c r="V8" s="51"/>
      <c r="W8" s="52"/>
      <c r="X8" s="45">
        <v>1</v>
      </c>
      <c r="Y8" s="56">
        <f t="shared" si="1"/>
        <v>123.5</v>
      </c>
      <c r="Z8" s="57">
        <f t="shared" si="2"/>
        <v>31299.84</v>
      </c>
      <c r="AA8" s="58">
        <f t="shared" si="3"/>
        <v>253.44</v>
      </c>
      <c r="AB8" s="59"/>
    </row>
    <row r="9" s="3" customFormat="1" ht="21" customHeight="1" spans="1:28">
      <c r="A9" s="24">
        <v>5</v>
      </c>
      <c r="B9" s="25" t="s">
        <v>49</v>
      </c>
      <c r="C9" s="26"/>
      <c r="D9" s="27">
        <v>1974000</v>
      </c>
      <c r="E9" s="28" t="s">
        <v>47</v>
      </c>
      <c r="F9" s="29">
        <v>116</v>
      </c>
      <c r="G9" s="30">
        <v>15</v>
      </c>
      <c r="H9" s="29">
        <v>11</v>
      </c>
      <c r="I9" s="42">
        <f t="shared" si="0"/>
        <v>191.4</v>
      </c>
      <c r="J9" s="43" t="s">
        <v>40</v>
      </c>
      <c r="K9" s="44">
        <v>1859000</v>
      </c>
      <c r="L9" s="45">
        <v>7</v>
      </c>
      <c r="M9" s="45">
        <v>0.5</v>
      </c>
      <c r="N9" s="46"/>
      <c r="O9" s="44"/>
      <c r="P9" s="44"/>
      <c r="Q9" s="45"/>
      <c r="R9" s="46"/>
      <c r="S9" s="44"/>
      <c r="T9" s="44"/>
      <c r="U9" s="45"/>
      <c r="V9" s="51"/>
      <c r="W9" s="52"/>
      <c r="X9" s="45">
        <v>1</v>
      </c>
      <c r="Y9" s="56">
        <f t="shared" si="1"/>
        <v>123.5</v>
      </c>
      <c r="Z9" s="57">
        <f t="shared" si="2"/>
        <v>56730.96</v>
      </c>
      <c r="AA9" s="58">
        <f t="shared" si="3"/>
        <v>459.36</v>
      </c>
      <c r="AB9" s="59"/>
    </row>
    <row r="10" s="3" customFormat="1" ht="21" customHeight="1" spans="1:28">
      <c r="A10" s="24">
        <v>6</v>
      </c>
      <c r="B10" s="25" t="s">
        <v>50</v>
      </c>
      <c r="C10" s="26"/>
      <c r="D10" s="27">
        <v>1974000</v>
      </c>
      <c r="E10" s="28" t="s">
        <v>47</v>
      </c>
      <c r="F10" s="29">
        <v>20</v>
      </c>
      <c r="G10" s="30">
        <v>8</v>
      </c>
      <c r="H10" s="29">
        <v>11</v>
      </c>
      <c r="I10" s="42">
        <f t="shared" si="0"/>
        <v>17.6</v>
      </c>
      <c r="J10" s="43" t="s">
        <v>40</v>
      </c>
      <c r="K10" s="44">
        <v>1859000</v>
      </c>
      <c r="L10" s="45">
        <v>7</v>
      </c>
      <c r="M10" s="45">
        <v>0.5</v>
      </c>
      <c r="N10" s="46"/>
      <c r="O10" s="44"/>
      <c r="P10" s="44"/>
      <c r="Q10" s="45"/>
      <c r="R10" s="46"/>
      <c r="S10" s="44"/>
      <c r="T10" s="44"/>
      <c r="U10" s="45"/>
      <c r="V10" s="51"/>
      <c r="W10" s="52"/>
      <c r="X10" s="45">
        <v>1</v>
      </c>
      <c r="Y10" s="56">
        <f t="shared" si="1"/>
        <v>123.5</v>
      </c>
      <c r="Z10" s="57">
        <f t="shared" si="2"/>
        <v>5216.64</v>
      </c>
      <c r="AA10" s="58">
        <f t="shared" si="3"/>
        <v>42.24</v>
      </c>
      <c r="AB10" s="59"/>
    </row>
    <row r="11" s="3" customFormat="1" ht="21" customHeight="1" spans="1:28">
      <c r="A11" s="24">
        <v>7</v>
      </c>
      <c r="B11" s="25" t="s">
        <v>49</v>
      </c>
      <c r="C11" s="26"/>
      <c r="D11" s="27">
        <v>1974000</v>
      </c>
      <c r="E11" s="28" t="s">
        <v>47</v>
      </c>
      <c r="F11" s="29">
        <v>20</v>
      </c>
      <c r="G11" s="30">
        <v>4.5</v>
      </c>
      <c r="H11" s="29">
        <v>0</v>
      </c>
      <c r="I11" s="42">
        <f t="shared" si="0"/>
        <v>0</v>
      </c>
      <c r="J11" s="43" t="s">
        <v>40</v>
      </c>
      <c r="K11" s="44">
        <v>1859000</v>
      </c>
      <c r="L11" s="45">
        <v>7</v>
      </c>
      <c r="M11" s="45">
        <v>0.5</v>
      </c>
      <c r="N11" s="46"/>
      <c r="O11" s="44"/>
      <c r="P11" s="44"/>
      <c r="Q11" s="45"/>
      <c r="R11" s="46"/>
      <c r="S11" s="44"/>
      <c r="T11" s="44"/>
      <c r="U11" s="45"/>
      <c r="V11" s="51"/>
      <c r="W11" s="52"/>
      <c r="X11" s="45">
        <v>1</v>
      </c>
      <c r="Y11" s="56">
        <f t="shared" si="1"/>
        <v>123.5</v>
      </c>
      <c r="Z11" s="57">
        <f t="shared" si="2"/>
        <v>0</v>
      </c>
      <c r="AA11" s="58">
        <f t="shared" si="3"/>
        <v>0</v>
      </c>
      <c r="AB11" s="59"/>
    </row>
    <row r="12" s="3" customFormat="1" ht="21" customHeight="1" spans="1:28">
      <c r="A12" s="24">
        <v>8</v>
      </c>
      <c r="B12" s="25" t="s">
        <v>51</v>
      </c>
      <c r="C12" s="26"/>
      <c r="D12" s="27">
        <v>1974000</v>
      </c>
      <c r="E12" s="28" t="s">
        <v>44</v>
      </c>
      <c r="F12" s="29">
        <v>280</v>
      </c>
      <c r="G12" s="30">
        <v>4.05</v>
      </c>
      <c r="H12" s="29">
        <v>11</v>
      </c>
      <c r="I12" s="42">
        <f t="shared" si="0"/>
        <v>124.74</v>
      </c>
      <c r="J12" s="43" t="s">
        <v>40</v>
      </c>
      <c r="K12" s="44">
        <v>1859000</v>
      </c>
      <c r="L12" s="45">
        <v>7</v>
      </c>
      <c r="M12" s="45">
        <v>0.5</v>
      </c>
      <c r="N12" s="46"/>
      <c r="O12" s="44"/>
      <c r="P12" s="44"/>
      <c r="Q12" s="45"/>
      <c r="R12" s="46"/>
      <c r="S12" s="44"/>
      <c r="T12" s="44"/>
      <c r="U12" s="45"/>
      <c r="V12" s="51"/>
      <c r="W12" s="52"/>
      <c r="X12" s="45">
        <v>1</v>
      </c>
      <c r="Y12" s="56">
        <f t="shared" si="1"/>
        <v>123.5</v>
      </c>
      <c r="Z12" s="57">
        <f t="shared" si="2"/>
        <v>36972.936</v>
      </c>
      <c r="AA12" s="58">
        <f t="shared" si="3"/>
        <v>299.376</v>
      </c>
      <c r="AB12" s="59"/>
    </row>
    <row r="13" s="3" customFormat="1" ht="21" customHeight="1" spans="1:28">
      <c r="A13" s="24">
        <v>9</v>
      </c>
      <c r="B13" s="25" t="s">
        <v>52</v>
      </c>
      <c r="C13" s="26"/>
      <c r="D13" s="27">
        <v>1974000</v>
      </c>
      <c r="E13" s="28" t="s">
        <v>44</v>
      </c>
      <c r="F13" s="29">
        <v>300</v>
      </c>
      <c r="G13" s="30">
        <v>4.05</v>
      </c>
      <c r="H13" s="29">
        <v>11</v>
      </c>
      <c r="I13" s="42">
        <f t="shared" si="0"/>
        <v>133.65</v>
      </c>
      <c r="J13" s="43" t="s">
        <v>40</v>
      </c>
      <c r="K13" s="44">
        <v>1859000</v>
      </c>
      <c r="L13" s="45">
        <v>7</v>
      </c>
      <c r="M13" s="45">
        <v>0.5</v>
      </c>
      <c r="N13" s="46"/>
      <c r="O13" s="44"/>
      <c r="P13" s="44"/>
      <c r="Q13" s="45"/>
      <c r="R13" s="46"/>
      <c r="S13" s="44"/>
      <c r="T13" s="44"/>
      <c r="U13" s="45"/>
      <c r="V13" s="51"/>
      <c r="W13" s="52"/>
      <c r="X13" s="45">
        <v>1</v>
      </c>
      <c r="Y13" s="56">
        <f t="shared" si="1"/>
        <v>123.5</v>
      </c>
      <c r="Z13" s="57">
        <f t="shared" si="2"/>
        <v>39613.86</v>
      </c>
      <c r="AA13" s="58">
        <f t="shared" si="3"/>
        <v>320.76</v>
      </c>
      <c r="AB13" s="59"/>
    </row>
    <row r="14" s="3" customFormat="1" ht="21" customHeight="1" spans="1:28">
      <c r="A14" s="24">
        <v>10</v>
      </c>
      <c r="B14" s="25" t="s">
        <v>53</v>
      </c>
      <c r="C14" s="26"/>
      <c r="D14" s="27">
        <v>1974000</v>
      </c>
      <c r="E14" s="28" t="s">
        <v>44</v>
      </c>
      <c r="F14" s="29">
        <v>394</v>
      </c>
      <c r="G14" s="30">
        <v>4.05</v>
      </c>
      <c r="H14" s="29">
        <v>9</v>
      </c>
      <c r="I14" s="42">
        <f t="shared" si="0"/>
        <v>143.613</v>
      </c>
      <c r="J14" s="43" t="s">
        <v>40</v>
      </c>
      <c r="K14" s="44">
        <v>1859000</v>
      </c>
      <c r="L14" s="45">
        <v>7</v>
      </c>
      <c r="M14" s="45">
        <v>0.5</v>
      </c>
      <c r="N14" s="46"/>
      <c r="O14" s="44"/>
      <c r="P14" s="44"/>
      <c r="Q14" s="45"/>
      <c r="R14" s="46"/>
      <c r="S14" s="44"/>
      <c r="T14" s="44"/>
      <c r="U14" s="45"/>
      <c r="V14" s="51"/>
      <c r="W14" s="52"/>
      <c r="X14" s="45">
        <v>1</v>
      </c>
      <c r="Y14" s="56">
        <f t="shared" si="1"/>
        <v>123.5</v>
      </c>
      <c r="Z14" s="57">
        <f t="shared" si="2"/>
        <v>42566.8932</v>
      </c>
      <c r="AA14" s="58">
        <f t="shared" si="3"/>
        <v>344.6712</v>
      </c>
      <c r="AB14" s="59"/>
    </row>
    <row r="15" s="3" customFormat="1" ht="21" customHeight="1" spans="1:28">
      <c r="A15" s="24">
        <v>11</v>
      </c>
      <c r="B15" s="25" t="s">
        <v>54</v>
      </c>
      <c r="C15" s="26"/>
      <c r="D15" s="27">
        <v>1974000</v>
      </c>
      <c r="E15" s="28" t="s">
        <v>44</v>
      </c>
      <c r="F15" s="29">
        <v>60</v>
      </c>
      <c r="G15" s="30">
        <v>8</v>
      </c>
      <c r="H15" s="29"/>
      <c r="I15" s="42">
        <v>38.4</v>
      </c>
      <c r="J15" s="43" t="s">
        <v>40</v>
      </c>
      <c r="K15" s="44">
        <v>1859000</v>
      </c>
      <c r="L15" s="45">
        <v>7</v>
      </c>
      <c r="M15" s="45">
        <v>0.5</v>
      </c>
      <c r="N15" s="46"/>
      <c r="O15" s="44"/>
      <c r="P15" s="44"/>
      <c r="Q15" s="45"/>
      <c r="R15" s="46"/>
      <c r="S15" s="44"/>
      <c r="T15" s="44"/>
      <c r="U15" s="45"/>
      <c r="V15" s="51"/>
      <c r="W15" s="52"/>
      <c r="X15" s="45">
        <v>1</v>
      </c>
      <c r="Y15" s="56">
        <f t="shared" si="1"/>
        <v>123.5</v>
      </c>
      <c r="Z15" s="57">
        <f t="shared" si="2"/>
        <v>11381.76</v>
      </c>
      <c r="AA15" s="58">
        <f t="shared" si="3"/>
        <v>92.16</v>
      </c>
      <c r="AB15" s="59"/>
    </row>
    <row r="16" s="3" customFormat="1" ht="21" customHeight="1" spans="1:28">
      <c r="A16" s="24">
        <v>12</v>
      </c>
      <c r="B16" s="25" t="s">
        <v>55</v>
      </c>
      <c r="C16" s="26"/>
      <c r="D16" s="27">
        <v>1974000</v>
      </c>
      <c r="E16" s="28" t="s">
        <v>44</v>
      </c>
      <c r="F16" s="29">
        <v>25</v>
      </c>
      <c r="G16" s="30">
        <v>4.05</v>
      </c>
      <c r="H16" s="29">
        <v>11</v>
      </c>
      <c r="I16" s="42">
        <f t="shared" ref="I16:I79" si="4">F16*G16*H16/100</f>
        <v>11.1375</v>
      </c>
      <c r="J16" s="43" t="s">
        <v>40</v>
      </c>
      <c r="K16" s="44">
        <v>1859000</v>
      </c>
      <c r="L16" s="45">
        <v>7</v>
      </c>
      <c r="M16" s="45">
        <v>0.5</v>
      </c>
      <c r="N16" s="46"/>
      <c r="O16" s="44"/>
      <c r="P16" s="44"/>
      <c r="Q16" s="45"/>
      <c r="R16" s="46"/>
      <c r="S16" s="44"/>
      <c r="T16" s="44"/>
      <c r="U16" s="45"/>
      <c r="V16" s="51"/>
      <c r="W16" s="52"/>
      <c r="X16" s="45">
        <v>1</v>
      </c>
      <c r="Y16" s="56">
        <f t="shared" si="1"/>
        <v>123.5</v>
      </c>
      <c r="Z16" s="57">
        <f t="shared" si="2"/>
        <v>3301.155</v>
      </c>
      <c r="AA16" s="58">
        <f t="shared" si="3"/>
        <v>26.73</v>
      </c>
      <c r="AB16" s="59"/>
    </row>
    <row r="17" s="3" customFormat="1" ht="21" customHeight="1" spans="1:28">
      <c r="A17" s="24">
        <v>13</v>
      </c>
      <c r="B17" s="25" t="s">
        <v>56</v>
      </c>
      <c r="C17" s="26"/>
      <c r="D17" s="27">
        <v>1974000</v>
      </c>
      <c r="E17" s="28" t="s">
        <v>44</v>
      </c>
      <c r="F17" s="29">
        <v>394</v>
      </c>
      <c r="G17" s="30">
        <v>4.05</v>
      </c>
      <c r="H17" s="29">
        <v>9</v>
      </c>
      <c r="I17" s="42">
        <f t="shared" si="4"/>
        <v>143.613</v>
      </c>
      <c r="J17" s="43" t="s">
        <v>40</v>
      </c>
      <c r="K17" s="44">
        <v>1859000</v>
      </c>
      <c r="L17" s="45">
        <v>7</v>
      </c>
      <c r="M17" s="45">
        <v>0.5</v>
      </c>
      <c r="N17" s="46"/>
      <c r="O17" s="44"/>
      <c r="P17" s="44"/>
      <c r="Q17" s="45"/>
      <c r="R17" s="46"/>
      <c r="S17" s="44"/>
      <c r="T17" s="44"/>
      <c r="U17" s="45"/>
      <c r="V17" s="51"/>
      <c r="W17" s="53"/>
      <c r="X17" s="45">
        <v>1</v>
      </c>
      <c r="Y17" s="56">
        <f t="shared" si="1"/>
        <v>123.5</v>
      </c>
      <c r="Z17" s="57">
        <f t="shared" si="2"/>
        <v>42566.8932</v>
      </c>
      <c r="AA17" s="58">
        <f t="shared" si="3"/>
        <v>344.6712</v>
      </c>
      <c r="AB17" s="59"/>
    </row>
    <row r="18" s="3" customFormat="1" ht="21" customHeight="1" spans="1:28">
      <c r="A18" s="24">
        <v>14</v>
      </c>
      <c r="B18" s="25" t="s">
        <v>57</v>
      </c>
      <c r="C18" s="26"/>
      <c r="D18" s="27">
        <v>1974000</v>
      </c>
      <c r="E18" s="28" t="s">
        <v>44</v>
      </c>
      <c r="F18" s="29">
        <v>192</v>
      </c>
      <c r="G18" s="30">
        <v>4.05</v>
      </c>
      <c r="H18" s="29">
        <v>11</v>
      </c>
      <c r="I18" s="42">
        <f t="shared" si="4"/>
        <v>85.536</v>
      </c>
      <c r="J18" s="43" t="s">
        <v>40</v>
      </c>
      <c r="K18" s="44">
        <v>1859000</v>
      </c>
      <c r="L18" s="45">
        <v>7</v>
      </c>
      <c r="M18" s="45">
        <v>0.5</v>
      </c>
      <c r="N18" s="46"/>
      <c r="O18" s="44"/>
      <c r="P18" s="44"/>
      <c r="Q18" s="45"/>
      <c r="R18" s="46"/>
      <c r="S18" s="44"/>
      <c r="T18" s="44"/>
      <c r="U18" s="45"/>
      <c r="V18" s="51"/>
      <c r="W18" s="53"/>
      <c r="X18" s="45">
        <v>1</v>
      </c>
      <c r="Y18" s="56">
        <f t="shared" si="1"/>
        <v>123.5</v>
      </c>
      <c r="Z18" s="57">
        <f t="shared" si="2"/>
        <v>25352.8704</v>
      </c>
      <c r="AA18" s="58">
        <f t="shared" si="3"/>
        <v>205.2864</v>
      </c>
      <c r="AB18" s="59"/>
    </row>
    <row r="19" s="3" customFormat="1" ht="21" customHeight="1" spans="1:28">
      <c r="A19" s="24">
        <v>15</v>
      </c>
      <c r="B19" s="25" t="s">
        <v>58</v>
      </c>
      <c r="C19" s="26"/>
      <c r="D19" s="31">
        <v>1969000</v>
      </c>
      <c r="E19" s="28" t="s">
        <v>44</v>
      </c>
      <c r="F19" s="29">
        <v>300</v>
      </c>
      <c r="G19" s="30">
        <v>6</v>
      </c>
      <c r="H19" s="29">
        <v>11</v>
      </c>
      <c r="I19" s="42">
        <f t="shared" si="4"/>
        <v>198</v>
      </c>
      <c r="J19" s="43" t="s">
        <v>40</v>
      </c>
      <c r="K19" s="44">
        <v>1859000</v>
      </c>
      <c r="L19" s="45">
        <v>7</v>
      </c>
      <c r="M19" s="45">
        <v>0.5</v>
      </c>
      <c r="N19" s="46"/>
      <c r="O19" s="44"/>
      <c r="P19" s="44"/>
      <c r="Q19" s="45"/>
      <c r="R19" s="46"/>
      <c r="S19" s="44"/>
      <c r="T19" s="44"/>
      <c r="U19" s="45"/>
      <c r="V19" s="51"/>
      <c r="W19" s="53"/>
      <c r="X19" s="45"/>
      <c r="Y19" s="56">
        <f t="shared" si="1"/>
        <v>117.5</v>
      </c>
      <c r="Z19" s="57">
        <f t="shared" si="2"/>
        <v>55836</v>
      </c>
      <c r="AA19" s="58">
        <f t="shared" si="3"/>
        <v>475.2</v>
      </c>
      <c r="AB19" s="59"/>
    </row>
    <row r="20" s="3" customFormat="1" ht="21" customHeight="1" spans="1:28">
      <c r="A20" s="24">
        <v>16</v>
      </c>
      <c r="B20" s="25" t="s">
        <v>59</v>
      </c>
      <c r="C20" s="26"/>
      <c r="D20" s="27">
        <v>1969000</v>
      </c>
      <c r="E20" s="28" t="s">
        <v>44</v>
      </c>
      <c r="F20" s="29">
        <v>200</v>
      </c>
      <c r="G20" s="30">
        <v>4</v>
      </c>
      <c r="H20" s="29">
        <v>11</v>
      </c>
      <c r="I20" s="42">
        <f t="shared" si="4"/>
        <v>88</v>
      </c>
      <c r="J20" s="43" t="s">
        <v>40</v>
      </c>
      <c r="K20" s="44">
        <v>1859000</v>
      </c>
      <c r="L20" s="45">
        <v>7</v>
      </c>
      <c r="M20" s="45">
        <v>0.5</v>
      </c>
      <c r="N20" s="46"/>
      <c r="O20" s="44"/>
      <c r="P20" s="44"/>
      <c r="Q20" s="45"/>
      <c r="R20" s="46"/>
      <c r="S20" s="44"/>
      <c r="T20" s="44"/>
      <c r="U20" s="45"/>
      <c r="V20" s="51"/>
      <c r="W20" s="53"/>
      <c r="X20" s="45"/>
      <c r="Y20" s="56">
        <f t="shared" si="1"/>
        <v>117.5</v>
      </c>
      <c r="Z20" s="57">
        <f t="shared" si="2"/>
        <v>24816</v>
      </c>
      <c r="AA20" s="58">
        <f t="shared" si="3"/>
        <v>211.2</v>
      </c>
      <c r="AB20" s="59"/>
    </row>
    <row r="21" s="3" customFormat="1" ht="21" customHeight="1" spans="1:28">
      <c r="A21" s="24">
        <v>17</v>
      </c>
      <c r="B21" s="25" t="s">
        <v>60</v>
      </c>
      <c r="C21" s="26"/>
      <c r="D21" s="27">
        <v>1958000</v>
      </c>
      <c r="E21" s="28" t="s">
        <v>44</v>
      </c>
      <c r="F21" s="29">
        <v>264</v>
      </c>
      <c r="G21" s="30">
        <v>4.05</v>
      </c>
      <c r="H21" s="29">
        <v>11</v>
      </c>
      <c r="I21" s="42">
        <f t="shared" si="4"/>
        <v>117.612</v>
      </c>
      <c r="J21" s="43" t="s">
        <v>40</v>
      </c>
      <c r="K21" s="44">
        <v>1859000</v>
      </c>
      <c r="L21" s="45">
        <v>7</v>
      </c>
      <c r="M21" s="45">
        <v>0.5</v>
      </c>
      <c r="N21" s="46"/>
      <c r="O21" s="44"/>
      <c r="P21" s="44"/>
      <c r="Q21" s="45"/>
      <c r="R21" s="46"/>
      <c r="S21" s="44"/>
      <c r="T21" s="44"/>
      <c r="U21" s="45"/>
      <c r="V21" s="51"/>
      <c r="W21" s="53"/>
      <c r="X21" s="45">
        <v>1</v>
      </c>
      <c r="Y21" s="56">
        <f t="shared" si="1"/>
        <v>107.5</v>
      </c>
      <c r="Z21" s="57">
        <f t="shared" si="2"/>
        <v>30343.896</v>
      </c>
      <c r="AA21" s="58">
        <f t="shared" si="3"/>
        <v>282.2688</v>
      </c>
      <c r="AB21" s="59"/>
    </row>
    <row r="22" s="3" customFormat="1" ht="21" customHeight="1" spans="1:28">
      <c r="A22" s="24">
        <v>18</v>
      </c>
      <c r="B22" s="25" t="s">
        <v>61</v>
      </c>
      <c r="C22" s="26"/>
      <c r="D22" s="27">
        <v>1958000</v>
      </c>
      <c r="E22" s="28" t="s">
        <v>44</v>
      </c>
      <c r="F22" s="29">
        <v>94</v>
      </c>
      <c r="G22" s="30">
        <v>4.05</v>
      </c>
      <c r="H22" s="29">
        <v>9</v>
      </c>
      <c r="I22" s="42">
        <f t="shared" si="4"/>
        <v>34.263</v>
      </c>
      <c r="J22" s="43" t="s">
        <v>40</v>
      </c>
      <c r="K22" s="44">
        <v>1859000</v>
      </c>
      <c r="L22" s="45">
        <v>7</v>
      </c>
      <c r="M22" s="45">
        <v>0.5</v>
      </c>
      <c r="N22" s="46"/>
      <c r="O22" s="44"/>
      <c r="P22" s="44"/>
      <c r="Q22" s="45"/>
      <c r="R22" s="46"/>
      <c r="S22" s="44"/>
      <c r="T22" s="44"/>
      <c r="U22" s="45"/>
      <c r="V22" s="51"/>
      <c r="W22" s="53"/>
      <c r="X22" s="45">
        <v>1</v>
      </c>
      <c r="Y22" s="56">
        <f t="shared" si="1"/>
        <v>107.5</v>
      </c>
      <c r="Z22" s="57">
        <f t="shared" si="2"/>
        <v>8839.854</v>
      </c>
      <c r="AA22" s="58">
        <f t="shared" si="3"/>
        <v>82.2312</v>
      </c>
      <c r="AB22" s="59"/>
    </row>
    <row r="23" s="3" customFormat="1" ht="21" customHeight="1" spans="1:28">
      <c r="A23" s="24">
        <v>19</v>
      </c>
      <c r="B23" s="25" t="s">
        <v>62</v>
      </c>
      <c r="C23" s="26"/>
      <c r="D23" s="27">
        <v>1958000</v>
      </c>
      <c r="E23" s="28" t="s">
        <v>44</v>
      </c>
      <c r="F23" s="29">
        <v>204</v>
      </c>
      <c r="G23" s="30">
        <v>4.05</v>
      </c>
      <c r="H23" s="29">
        <v>11</v>
      </c>
      <c r="I23" s="42">
        <f t="shared" si="4"/>
        <v>90.882</v>
      </c>
      <c r="J23" s="43" t="s">
        <v>40</v>
      </c>
      <c r="K23" s="44">
        <v>1859000</v>
      </c>
      <c r="L23" s="45">
        <v>7</v>
      </c>
      <c r="M23" s="45">
        <v>0.5</v>
      </c>
      <c r="N23" s="46"/>
      <c r="O23" s="44"/>
      <c r="P23" s="44"/>
      <c r="Q23" s="45"/>
      <c r="R23" s="46"/>
      <c r="S23" s="44"/>
      <c r="T23" s="44"/>
      <c r="U23" s="45"/>
      <c r="V23" s="51"/>
      <c r="W23" s="53"/>
      <c r="X23" s="45">
        <v>1</v>
      </c>
      <c r="Y23" s="56">
        <f t="shared" si="1"/>
        <v>107.5</v>
      </c>
      <c r="Z23" s="57">
        <f t="shared" si="2"/>
        <v>23447.556</v>
      </c>
      <c r="AA23" s="58">
        <f t="shared" si="3"/>
        <v>218.1168</v>
      </c>
      <c r="AB23" s="59"/>
    </row>
    <row r="24" s="3" customFormat="1" ht="21" customHeight="1" spans="1:28">
      <c r="A24" s="24">
        <v>20</v>
      </c>
      <c r="B24" s="25" t="s">
        <v>63</v>
      </c>
      <c r="C24" s="26"/>
      <c r="D24" s="27">
        <v>1958000</v>
      </c>
      <c r="E24" s="28" t="s">
        <v>47</v>
      </c>
      <c r="F24" s="29">
        <v>120</v>
      </c>
      <c r="G24" s="30">
        <v>6</v>
      </c>
      <c r="H24" s="29">
        <v>11</v>
      </c>
      <c r="I24" s="42">
        <f t="shared" si="4"/>
        <v>79.2</v>
      </c>
      <c r="J24" s="43" t="s">
        <v>40</v>
      </c>
      <c r="K24" s="44">
        <v>1859000</v>
      </c>
      <c r="L24" s="45">
        <v>7</v>
      </c>
      <c r="M24" s="45">
        <v>0.5</v>
      </c>
      <c r="N24" s="46"/>
      <c r="O24" s="44"/>
      <c r="P24" s="44"/>
      <c r="Q24" s="45"/>
      <c r="R24" s="46"/>
      <c r="S24" s="44"/>
      <c r="T24" s="44"/>
      <c r="U24" s="45"/>
      <c r="V24" s="51"/>
      <c r="W24" s="53"/>
      <c r="X24" s="45">
        <v>1</v>
      </c>
      <c r="Y24" s="56">
        <f t="shared" si="1"/>
        <v>107.5</v>
      </c>
      <c r="Z24" s="57">
        <f t="shared" si="2"/>
        <v>20433.6</v>
      </c>
      <c r="AA24" s="58">
        <f t="shared" si="3"/>
        <v>190.08</v>
      </c>
      <c r="AB24" s="59"/>
    </row>
    <row r="25" s="3" customFormat="1" ht="21" customHeight="1" spans="1:28">
      <c r="A25" s="24">
        <v>21</v>
      </c>
      <c r="B25" s="25" t="s">
        <v>64</v>
      </c>
      <c r="C25" s="26"/>
      <c r="D25" s="27">
        <v>1958000</v>
      </c>
      <c r="E25" s="28" t="s">
        <v>47</v>
      </c>
      <c r="F25" s="29">
        <v>30</v>
      </c>
      <c r="G25" s="30">
        <v>6.13</v>
      </c>
      <c r="H25" s="29">
        <v>11</v>
      </c>
      <c r="I25" s="42">
        <f t="shared" si="4"/>
        <v>20.229</v>
      </c>
      <c r="J25" s="43" t="s">
        <v>40</v>
      </c>
      <c r="K25" s="44">
        <v>1859000</v>
      </c>
      <c r="L25" s="45">
        <v>7</v>
      </c>
      <c r="M25" s="45">
        <v>0.5</v>
      </c>
      <c r="N25" s="46"/>
      <c r="O25" s="44"/>
      <c r="P25" s="44"/>
      <c r="Q25" s="45"/>
      <c r="R25" s="46"/>
      <c r="S25" s="44"/>
      <c r="T25" s="44"/>
      <c r="U25" s="45"/>
      <c r="V25" s="51"/>
      <c r="W25" s="53"/>
      <c r="X25" s="45">
        <v>1</v>
      </c>
      <c r="Y25" s="56">
        <f t="shared" si="1"/>
        <v>107.5</v>
      </c>
      <c r="Z25" s="57">
        <f t="shared" si="2"/>
        <v>5219.082</v>
      </c>
      <c r="AA25" s="58">
        <f t="shared" si="3"/>
        <v>48.5496</v>
      </c>
      <c r="AB25" s="59"/>
    </row>
    <row r="26" s="3" customFormat="1" ht="21" customHeight="1" spans="1:28">
      <c r="A26" s="24">
        <v>22</v>
      </c>
      <c r="B26" s="25" t="s">
        <v>65</v>
      </c>
      <c r="C26" s="26"/>
      <c r="D26" s="27">
        <v>1958000</v>
      </c>
      <c r="E26" s="28" t="s">
        <v>44</v>
      </c>
      <c r="F26" s="29">
        <v>200</v>
      </c>
      <c r="G26" s="30">
        <v>4.05</v>
      </c>
      <c r="H26" s="29">
        <v>11</v>
      </c>
      <c r="I26" s="42">
        <f t="shared" si="4"/>
        <v>89.1</v>
      </c>
      <c r="J26" s="43" t="s">
        <v>40</v>
      </c>
      <c r="K26" s="44">
        <v>1859000</v>
      </c>
      <c r="L26" s="45">
        <v>7</v>
      </c>
      <c r="M26" s="45">
        <v>0.5</v>
      </c>
      <c r="N26" s="46"/>
      <c r="O26" s="44"/>
      <c r="P26" s="44"/>
      <c r="Q26" s="45"/>
      <c r="R26" s="46"/>
      <c r="S26" s="44"/>
      <c r="T26" s="44"/>
      <c r="U26" s="45"/>
      <c r="V26" s="51"/>
      <c r="W26" s="52"/>
      <c r="X26" s="45">
        <v>1</v>
      </c>
      <c r="Y26" s="56">
        <f t="shared" si="1"/>
        <v>107.5</v>
      </c>
      <c r="Z26" s="57">
        <f t="shared" si="2"/>
        <v>22987.8</v>
      </c>
      <c r="AA26" s="58">
        <f t="shared" si="3"/>
        <v>213.84</v>
      </c>
      <c r="AB26" s="59"/>
    </row>
    <row r="27" s="3" customFormat="1" ht="21" customHeight="1" spans="1:28">
      <c r="A27" s="24">
        <v>23</v>
      </c>
      <c r="B27" s="25" t="s">
        <v>66</v>
      </c>
      <c r="C27" s="26"/>
      <c r="D27" s="27">
        <v>1958000</v>
      </c>
      <c r="E27" s="28" t="s">
        <v>44</v>
      </c>
      <c r="F27" s="29">
        <v>64</v>
      </c>
      <c r="G27" s="30">
        <v>4.05</v>
      </c>
      <c r="H27" s="29">
        <v>11</v>
      </c>
      <c r="I27" s="42">
        <f t="shared" si="4"/>
        <v>28.512</v>
      </c>
      <c r="J27" s="43" t="s">
        <v>40</v>
      </c>
      <c r="K27" s="44">
        <v>1859000</v>
      </c>
      <c r="L27" s="45">
        <v>7</v>
      </c>
      <c r="M27" s="45">
        <v>0.5</v>
      </c>
      <c r="N27" s="46"/>
      <c r="O27" s="44"/>
      <c r="P27" s="44"/>
      <c r="Q27" s="45"/>
      <c r="R27" s="46"/>
      <c r="S27" s="44"/>
      <c r="T27" s="44"/>
      <c r="U27" s="45"/>
      <c r="V27" s="51"/>
      <c r="W27" s="52"/>
      <c r="X27" s="45">
        <v>1</v>
      </c>
      <c r="Y27" s="56">
        <f t="shared" si="1"/>
        <v>107.5</v>
      </c>
      <c r="Z27" s="57">
        <f t="shared" si="2"/>
        <v>7356.096</v>
      </c>
      <c r="AA27" s="58">
        <f t="shared" si="3"/>
        <v>68.4288</v>
      </c>
      <c r="AB27" s="59"/>
    </row>
    <row r="28" s="3" customFormat="1" ht="21" customHeight="1" spans="1:28">
      <c r="A28" s="24">
        <v>24</v>
      </c>
      <c r="B28" s="25" t="s">
        <v>67</v>
      </c>
      <c r="C28" s="26"/>
      <c r="D28" s="27">
        <v>1958000</v>
      </c>
      <c r="E28" s="28" t="s">
        <v>44</v>
      </c>
      <c r="F28" s="29">
        <v>94</v>
      </c>
      <c r="G28" s="30">
        <v>4.05</v>
      </c>
      <c r="H28" s="29">
        <v>9</v>
      </c>
      <c r="I28" s="42">
        <f t="shared" si="4"/>
        <v>34.263</v>
      </c>
      <c r="J28" s="43" t="s">
        <v>40</v>
      </c>
      <c r="K28" s="44">
        <v>1859000</v>
      </c>
      <c r="L28" s="45">
        <v>7</v>
      </c>
      <c r="M28" s="45">
        <v>0.5</v>
      </c>
      <c r="N28" s="46"/>
      <c r="O28" s="44"/>
      <c r="P28" s="44"/>
      <c r="Q28" s="45"/>
      <c r="R28" s="46"/>
      <c r="S28" s="44"/>
      <c r="T28" s="44"/>
      <c r="U28" s="45"/>
      <c r="V28" s="51"/>
      <c r="W28" s="52"/>
      <c r="X28" s="45">
        <v>1</v>
      </c>
      <c r="Y28" s="56">
        <f t="shared" si="1"/>
        <v>107.5</v>
      </c>
      <c r="Z28" s="57">
        <f t="shared" si="2"/>
        <v>8839.854</v>
      </c>
      <c r="AA28" s="58">
        <f t="shared" si="3"/>
        <v>82.2312</v>
      </c>
      <c r="AB28" s="59"/>
    </row>
    <row r="29" s="3" customFormat="1" ht="21" customHeight="1" spans="1:28">
      <c r="A29" s="24">
        <v>25</v>
      </c>
      <c r="B29" s="25" t="s">
        <v>68</v>
      </c>
      <c r="C29" s="26"/>
      <c r="D29" s="27">
        <v>1958000</v>
      </c>
      <c r="E29" s="28" t="s">
        <v>44</v>
      </c>
      <c r="F29" s="29">
        <v>216</v>
      </c>
      <c r="G29" s="30">
        <v>4.05</v>
      </c>
      <c r="H29" s="29">
        <v>11</v>
      </c>
      <c r="I29" s="42">
        <f t="shared" si="4"/>
        <v>96.228</v>
      </c>
      <c r="J29" s="43" t="s">
        <v>40</v>
      </c>
      <c r="K29" s="44">
        <v>1859000</v>
      </c>
      <c r="L29" s="45">
        <v>7</v>
      </c>
      <c r="M29" s="45">
        <v>0.5</v>
      </c>
      <c r="N29" s="46"/>
      <c r="O29" s="44"/>
      <c r="P29" s="44"/>
      <c r="Q29" s="45"/>
      <c r="R29" s="46"/>
      <c r="S29" s="44"/>
      <c r="T29" s="44"/>
      <c r="U29" s="45"/>
      <c r="V29" s="51"/>
      <c r="W29" s="52"/>
      <c r="X29" s="45">
        <v>1</v>
      </c>
      <c r="Y29" s="56">
        <f t="shared" si="1"/>
        <v>107.5</v>
      </c>
      <c r="Z29" s="57">
        <f t="shared" si="2"/>
        <v>24826.824</v>
      </c>
      <c r="AA29" s="58">
        <f t="shared" si="3"/>
        <v>230.9472</v>
      </c>
      <c r="AB29" s="59"/>
    </row>
    <row r="30" s="3" customFormat="1" ht="21" customHeight="1" spans="1:28">
      <c r="A30" s="24">
        <v>26</v>
      </c>
      <c r="B30" s="25" t="s">
        <v>69</v>
      </c>
      <c r="C30" s="26"/>
      <c r="D30" s="27">
        <v>1958000</v>
      </c>
      <c r="E30" s="28" t="s">
        <v>44</v>
      </c>
      <c r="F30" s="29">
        <v>120</v>
      </c>
      <c r="G30" s="30">
        <v>4.05</v>
      </c>
      <c r="H30" s="29">
        <v>11</v>
      </c>
      <c r="I30" s="42">
        <f t="shared" si="4"/>
        <v>53.46</v>
      </c>
      <c r="J30" s="43" t="s">
        <v>40</v>
      </c>
      <c r="K30" s="44">
        <v>1859000</v>
      </c>
      <c r="L30" s="45">
        <v>7</v>
      </c>
      <c r="M30" s="45">
        <v>0.5</v>
      </c>
      <c r="N30" s="46"/>
      <c r="O30" s="44"/>
      <c r="P30" s="44"/>
      <c r="Q30" s="45"/>
      <c r="R30" s="46"/>
      <c r="S30" s="44"/>
      <c r="T30" s="44"/>
      <c r="U30" s="45"/>
      <c r="V30" s="51"/>
      <c r="W30" s="52"/>
      <c r="X30" s="45">
        <v>1</v>
      </c>
      <c r="Y30" s="56">
        <f t="shared" si="1"/>
        <v>107.5</v>
      </c>
      <c r="Z30" s="57">
        <f t="shared" si="2"/>
        <v>13792.68</v>
      </c>
      <c r="AA30" s="58">
        <f t="shared" si="3"/>
        <v>128.304</v>
      </c>
      <c r="AB30" s="59"/>
    </row>
    <row r="31" s="3" customFormat="1" ht="21" customHeight="1" spans="1:28">
      <c r="A31" s="24">
        <v>27</v>
      </c>
      <c r="B31" s="25" t="s">
        <v>70</v>
      </c>
      <c r="C31" s="26"/>
      <c r="D31" s="27">
        <v>1958000</v>
      </c>
      <c r="E31" s="28" t="s">
        <v>44</v>
      </c>
      <c r="F31" s="29">
        <v>118</v>
      </c>
      <c r="G31" s="30">
        <v>4.05</v>
      </c>
      <c r="H31" s="29">
        <v>11</v>
      </c>
      <c r="I31" s="42">
        <f t="shared" si="4"/>
        <v>52.569</v>
      </c>
      <c r="J31" s="43" t="s">
        <v>40</v>
      </c>
      <c r="K31" s="44">
        <v>1859000</v>
      </c>
      <c r="L31" s="45">
        <v>7</v>
      </c>
      <c r="M31" s="45">
        <v>0.5</v>
      </c>
      <c r="N31" s="46"/>
      <c r="O31" s="44"/>
      <c r="P31" s="44"/>
      <c r="Q31" s="45"/>
      <c r="R31" s="46"/>
      <c r="S31" s="44"/>
      <c r="T31" s="44"/>
      <c r="U31" s="45"/>
      <c r="V31" s="51"/>
      <c r="W31" s="52"/>
      <c r="X31" s="45">
        <v>1</v>
      </c>
      <c r="Y31" s="56">
        <f t="shared" si="1"/>
        <v>107.5</v>
      </c>
      <c r="Z31" s="57">
        <f t="shared" si="2"/>
        <v>13562.802</v>
      </c>
      <c r="AA31" s="58">
        <f t="shared" si="3"/>
        <v>126.1656</v>
      </c>
      <c r="AB31" s="59"/>
    </row>
    <row r="32" s="3" customFormat="1" ht="21" customHeight="1" spans="1:28">
      <c r="A32" s="24">
        <v>28</v>
      </c>
      <c r="B32" s="25" t="s">
        <v>71</v>
      </c>
      <c r="C32" s="26"/>
      <c r="D32" s="31">
        <v>1946000</v>
      </c>
      <c r="E32" s="28" t="s">
        <v>44</v>
      </c>
      <c r="F32" s="29">
        <v>400</v>
      </c>
      <c r="G32" s="30">
        <v>6</v>
      </c>
      <c r="H32" s="29">
        <v>11</v>
      </c>
      <c r="I32" s="42">
        <f t="shared" si="4"/>
        <v>264</v>
      </c>
      <c r="J32" s="43" t="s">
        <v>40</v>
      </c>
      <c r="K32" s="44">
        <v>1859000</v>
      </c>
      <c r="L32" s="45">
        <v>7</v>
      </c>
      <c r="M32" s="45">
        <v>0.5</v>
      </c>
      <c r="N32" s="46"/>
      <c r="O32" s="44"/>
      <c r="P32" s="44"/>
      <c r="Q32" s="45"/>
      <c r="R32" s="46"/>
      <c r="S32" s="44"/>
      <c r="T32" s="44"/>
      <c r="U32" s="45"/>
      <c r="V32" s="51"/>
      <c r="W32" s="53"/>
      <c r="X32" s="45"/>
      <c r="Y32" s="56">
        <f t="shared" si="1"/>
        <v>94.5</v>
      </c>
      <c r="Z32" s="57">
        <f t="shared" si="2"/>
        <v>59875.2</v>
      </c>
      <c r="AA32" s="58">
        <f t="shared" si="3"/>
        <v>633.6</v>
      </c>
      <c r="AB32" s="59"/>
    </row>
    <row r="33" s="3" customFormat="1" ht="21" customHeight="1" spans="1:28">
      <c r="A33" s="24">
        <v>29</v>
      </c>
      <c r="B33" s="25" t="s">
        <v>72</v>
      </c>
      <c r="C33" s="26"/>
      <c r="D33" s="27">
        <v>1946000</v>
      </c>
      <c r="E33" s="28" t="s">
        <v>44</v>
      </c>
      <c r="F33" s="29">
        <v>270</v>
      </c>
      <c r="G33" s="30">
        <v>6</v>
      </c>
      <c r="H33" s="29">
        <v>11</v>
      </c>
      <c r="I33" s="42">
        <f t="shared" si="4"/>
        <v>178.2</v>
      </c>
      <c r="J33" s="43" t="s">
        <v>40</v>
      </c>
      <c r="K33" s="44">
        <v>1859000</v>
      </c>
      <c r="L33" s="45">
        <v>7</v>
      </c>
      <c r="M33" s="45">
        <v>0.5</v>
      </c>
      <c r="N33" s="46"/>
      <c r="O33" s="44"/>
      <c r="P33" s="44"/>
      <c r="Q33" s="45"/>
      <c r="R33" s="46"/>
      <c r="S33" s="44"/>
      <c r="T33" s="44"/>
      <c r="U33" s="45"/>
      <c r="V33" s="51"/>
      <c r="W33" s="53"/>
      <c r="X33" s="45"/>
      <c r="Y33" s="56">
        <f t="shared" si="1"/>
        <v>94.5</v>
      </c>
      <c r="Z33" s="57">
        <f t="shared" si="2"/>
        <v>40415.76</v>
      </c>
      <c r="AA33" s="58">
        <f t="shared" si="3"/>
        <v>427.68</v>
      </c>
      <c r="AB33" s="59"/>
    </row>
    <row r="34" s="3" customFormat="1" ht="21" customHeight="1" spans="1:28">
      <c r="A34" s="24">
        <v>30</v>
      </c>
      <c r="B34" s="25" t="s">
        <v>73</v>
      </c>
      <c r="C34" s="26"/>
      <c r="D34" s="27">
        <v>1953000</v>
      </c>
      <c r="E34" s="28" t="s">
        <v>44</v>
      </c>
      <c r="F34" s="29">
        <v>188</v>
      </c>
      <c r="G34" s="30">
        <v>4.05</v>
      </c>
      <c r="H34" s="29">
        <v>11</v>
      </c>
      <c r="I34" s="42">
        <f t="shared" si="4"/>
        <v>83.754</v>
      </c>
      <c r="J34" s="43" t="s">
        <v>40</v>
      </c>
      <c r="K34" s="44">
        <v>1859000</v>
      </c>
      <c r="L34" s="45">
        <v>7</v>
      </c>
      <c r="M34" s="45">
        <v>0.5</v>
      </c>
      <c r="N34" s="46"/>
      <c r="O34" s="44"/>
      <c r="P34" s="44"/>
      <c r="Q34" s="45"/>
      <c r="R34" s="46"/>
      <c r="S34" s="44"/>
      <c r="T34" s="44"/>
      <c r="U34" s="45"/>
      <c r="V34" s="51"/>
      <c r="W34" s="53"/>
      <c r="X34" s="45">
        <v>1</v>
      </c>
      <c r="Y34" s="56">
        <f t="shared" si="1"/>
        <v>102.5</v>
      </c>
      <c r="Z34" s="57">
        <f t="shared" si="2"/>
        <v>20603.484</v>
      </c>
      <c r="AA34" s="58">
        <f t="shared" si="3"/>
        <v>201.0096</v>
      </c>
      <c r="AB34" s="59"/>
    </row>
    <row r="35" s="3" customFormat="1" ht="21" customHeight="1" spans="1:28">
      <c r="A35" s="24">
        <v>31</v>
      </c>
      <c r="B35" s="25" t="s">
        <v>74</v>
      </c>
      <c r="C35" s="26"/>
      <c r="D35" s="27">
        <v>1953000</v>
      </c>
      <c r="E35" s="28" t="s">
        <v>44</v>
      </c>
      <c r="F35" s="29">
        <v>350</v>
      </c>
      <c r="G35" s="30">
        <v>7.9</v>
      </c>
      <c r="H35" s="29">
        <v>11</v>
      </c>
      <c r="I35" s="42">
        <f t="shared" si="4"/>
        <v>304.15</v>
      </c>
      <c r="J35" s="43" t="s">
        <v>40</v>
      </c>
      <c r="K35" s="44">
        <v>1859000</v>
      </c>
      <c r="L35" s="45">
        <v>7</v>
      </c>
      <c r="M35" s="45">
        <v>0.5</v>
      </c>
      <c r="N35" s="46"/>
      <c r="O35" s="44"/>
      <c r="P35" s="44"/>
      <c r="Q35" s="45"/>
      <c r="R35" s="46"/>
      <c r="S35" s="44"/>
      <c r="T35" s="44"/>
      <c r="U35" s="45"/>
      <c r="V35" s="51"/>
      <c r="W35" s="53"/>
      <c r="X35" s="45">
        <v>1</v>
      </c>
      <c r="Y35" s="56">
        <f t="shared" si="1"/>
        <v>102.5</v>
      </c>
      <c r="Z35" s="57">
        <f t="shared" si="2"/>
        <v>74820.9</v>
      </c>
      <c r="AA35" s="58">
        <f t="shared" si="3"/>
        <v>729.96</v>
      </c>
      <c r="AB35" s="59"/>
    </row>
    <row r="36" s="3" customFormat="1" ht="21" customHeight="1" spans="1:28">
      <c r="A36" s="24">
        <v>32</v>
      </c>
      <c r="B36" s="25" t="s">
        <v>74</v>
      </c>
      <c r="C36" s="26"/>
      <c r="D36" s="27">
        <v>1953000</v>
      </c>
      <c r="E36" s="28" t="s">
        <v>44</v>
      </c>
      <c r="F36" s="29">
        <v>200</v>
      </c>
      <c r="G36" s="30">
        <v>11.8</v>
      </c>
      <c r="H36" s="29">
        <v>11</v>
      </c>
      <c r="I36" s="42">
        <f t="shared" si="4"/>
        <v>259.6</v>
      </c>
      <c r="J36" s="43" t="s">
        <v>40</v>
      </c>
      <c r="K36" s="44">
        <v>1859000</v>
      </c>
      <c r="L36" s="45">
        <v>7</v>
      </c>
      <c r="M36" s="45">
        <v>0.5</v>
      </c>
      <c r="N36" s="46"/>
      <c r="O36" s="44"/>
      <c r="P36" s="44"/>
      <c r="Q36" s="45"/>
      <c r="R36" s="46"/>
      <c r="S36" s="44"/>
      <c r="T36" s="44"/>
      <c r="U36" s="45"/>
      <c r="V36" s="51"/>
      <c r="W36" s="53"/>
      <c r="X36" s="45">
        <v>1</v>
      </c>
      <c r="Y36" s="56">
        <f t="shared" si="1"/>
        <v>102.5</v>
      </c>
      <c r="Z36" s="57">
        <f t="shared" si="2"/>
        <v>63861.6</v>
      </c>
      <c r="AA36" s="58">
        <f t="shared" si="3"/>
        <v>623.04</v>
      </c>
      <c r="AB36" s="59"/>
    </row>
    <row r="37" s="3" customFormat="1" ht="21" customHeight="1" spans="1:28">
      <c r="A37" s="24">
        <v>33</v>
      </c>
      <c r="B37" s="25" t="s">
        <v>75</v>
      </c>
      <c r="C37" s="26"/>
      <c r="D37" s="27">
        <v>1953000</v>
      </c>
      <c r="E37" s="28" t="s">
        <v>44</v>
      </c>
      <c r="F37" s="29">
        <v>66</v>
      </c>
      <c r="G37" s="30">
        <v>11.8</v>
      </c>
      <c r="H37" s="29">
        <v>9</v>
      </c>
      <c r="I37" s="42">
        <f t="shared" si="4"/>
        <v>70.092</v>
      </c>
      <c r="J37" s="43" t="s">
        <v>40</v>
      </c>
      <c r="K37" s="44">
        <v>1859000</v>
      </c>
      <c r="L37" s="45">
        <v>7</v>
      </c>
      <c r="M37" s="45">
        <v>0.5</v>
      </c>
      <c r="N37" s="46"/>
      <c r="O37" s="44"/>
      <c r="P37" s="44"/>
      <c r="Q37" s="45"/>
      <c r="R37" s="46"/>
      <c r="S37" s="44"/>
      <c r="T37" s="44"/>
      <c r="U37" s="45"/>
      <c r="V37" s="51"/>
      <c r="W37" s="53"/>
      <c r="X37" s="45">
        <v>1</v>
      </c>
      <c r="Y37" s="56">
        <f t="shared" si="1"/>
        <v>102.5</v>
      </c>
      <c r="Z37" s="57">
        <f t="shared" si="2"/>
        <v>17242.632</v>
      </c>
      <c r="AA37" s="58">
        <f t="shared" si="3"/>
        <v>168.2208</v>
      </c>
      <c r="AB37" s="59"/>
    </row>
    <row r="38" s="3" customFormat="1" ht="21" customHeight="1" spans="1:28">
      <c r="A38" s="24">
        <v>34</v>
      </c>
      <c r="B38" s="25" t="s">
        <v>76</v>
      </c>
      <c r="C38" s="26"/>
      <c r="D38" s="27">
        <v>1953000</v>
      </c>
      <c r="E38" s="28" t="s">
        <v>44</v>
      </c>
      <c r="F38" s="29">
        <v>56</v>
      </c>
      <c r="G38" s="30">
        <v>11.8</v>
      </c>
      <c r="H38" s="29">
        <v>11</v>
      </c>
      <c r="I38" s="42">
        <f t="shared" si="4"/>
        <v>72.688</v>
      </c>
      <c r="J38" s="43" t="s">
        <v>40</v>
      </c>
      <c r="K38" s="44">
        <v>1859000</v>
      </c>
      <c r="L38" s="45">
        <v>7</v>
      </c>
      <c r="M38" s="45">
        <v>0.5</v>
      </c>
      <c r="N38" s="46"/>
      <c r="O38" s="44"/>
      <c r="P38" s="44"/>
      <c r="Q38" s="45"/>
      <c r="R38" s="46"/>
      <c r="S38" s="44"/>
      <c r="T38" s="44"/>
      <c r="U38" s="45"/>
      <c r="V38" s="51"/>
      <c r="W38" s="53"/>
      <c r="X38" s="45">
        <v>1</v>
      </c>
      <c r="Y38" s="56">
        <f t="shared" si="1"/>
        <v>102.5</v>
      </c>
      <c r="Z38" s="57">
        <f t="shared" si="2"/>
        <v>17881.248</v>
      </c>
      <c r="AA38" s="58">
        <f t="shared" si="3"/>
        <v>174.4512</v>
      </c>
      <c r="AB38" s="59"/>
    </row>
    <row r="39" s="3" customFormat="1" ht="21" customHeight="1" spans="1:28">
      <c r="A39" s="24">
        <v>35</v>
      </c>
      <c r="B39" s="25" t="s">
        <v>77</v>
      </c>
      <c r="C39" s="26"/>
      <c r="D39" s="27">
        <v>1953000</v>
      </c>
      <c r="E39" s="28" t="s">
        <v>44</v>
      </c>
      <c r="F39" s="29">
        <v>440</v>
      </c>
      <c r="G39" s="30">
        <v>4.05</v>
      </c>
      <c r="H39" s="29">
        <v>11</v>
      </c>
      <c r="I39" s="42">
        <f t="shared" si="4"/>
        <v>196.02</v>
      </c>
      <c r="J39" s="43" t="s">
        <v>40</v>
      </c>
      <c r="K39" s="44">
        <v>1859000</v>
      </c>
      <c r="L39" s="45">
        <v>7</v>
      </c>
      <c r="M39" s="45">
        <v>0.5</v>
      </c>
      <c r="N39" s="46"/>
      <c r="O39" s="44"/>
      <c r="P39" s="44"/>
      <c r="Q39" s="45"/>
      <c r="R39" s="46"/>
      <c r="S39" s="44"/>
      <c r="T39" s="44"/>
      <c r="U39" s="45"/>
      <c r="V39" s="51"/>
      <c r="W39" s="53"/>
      <c r="X39" s="45">
        <v>1</v>
      </c>
      <c r="Y39" s="56">
        <f t="shared" si="1"/>
        <v>102.5</v>
      </c>
      <c r="Z39" s="57">
        <f t="shared" si="2"/>
        <v>48220.92</v>
      </c>
      <c r="AA39" s="58">
        <f t="shared" si="3"/>
        <v>470.448</v>
      </c>
      <c r="AB39" s="59"/>
    </row>
    <row r="40" s="3" customFormat="1" ht="21" customHeight="1" spans="1:28">
      <c r="A40" s="24">
        <v>36</v>
      </c>
      <c r="B40" s="25" t="s">
        <v>78</v>
      </c>
      <c r="C40" s="26"/>
      <c r="D40" s="27">
        <v>1953000</v>
      </c>
      <c r="E40" s="28" t="s">
        <v>47</v>
      </c>
      <c r="F40" s="29">
        <v>50</v>
      </c>
      <c r="G40" s="30">
        <v>20</v>
      </c>
      <c r="H40" s="29">
        <v>11</v>
      </c>
      <c r="I40" s="42">
        <f t="shared" si="4"/>
        <v>110</v>
      </c>
      <c r="J40" s="43" t="s">
        <v>40</v>
      </c>
      <c r="K40" s="44">
        <v>1859000</v>
      </c>
      <c r="L40" s="45">
        <v>7</v>
      </c>
      <c r="M40" s="45">
        <v>0.5</v>
      </c>
      <c r="N40" s="46"/>
      <c r="O40" s="44"/>
      <c r="P40" s="44"/>
      <c r="Q40" s="45"/>
      <c r="R40" s="46"/>
      <c r="S40" s="44"/>
      <c r="T40" s="44"/>
      <c r="U40" s="45"/>
      <c r="V40" s="51"/>
      <c r="W40" s="53"/>
      <c r="X40" s="45">
        <v>1</v>
      </c>
      <c r="Y40" s="56">
        <f t="shared" si="1"/>
        <v>102.5</v>
      </c>
      <c r="Z40" s="57">
        <f t="shared" si="2"/>
        <v>27060</v>
      </c>
      <c r="AA40" s="58">
        <f t="shared" si="3"/>
        <v>264</v>
      </c>
      <c r="AB40" s="59"/>
    </row>
    <row r="41" s="3" customFormat="1" ht="21" customHeight="1" spans="1:28">
      <c r="A41" s="24">
        <v>37</v>
      </c>
      <c r="B41" s="25" t="s">
        <v>79</v>
      </c>
      <c r="C41" s="26"/>
      <c r="D41" s="27">
        <v>1953000</v>
      </c>
      <c r="E41" s="28" t="s">
        <v>47</v>
      </c>
      <c r="F41" s="29">
        <v>70</v>
      </c>
      <c r="G41" s="30">
        <v>14</v>
      </c>
      <c r="H41" s="29">
        <v>11</v>
      </c>
      <c r="I41" s="42">
        <f t="shared" si="4"/>
        <v>107.8</v>
      </c>
      <c r="J41" s="43" t="s">
        <v>40</v>
      </c>
      <c r="K41" s="44">
        <v>1859000</v>
      </c>
      <c r="L41" s="45">
        <v>7</v>
      </c>
      <c r="M41" s="45">
        <v>0.5</v>
      </c>
      <c r="N41" s="46"/>
      <c r="O41" s="44"/>
      <c r="P41" s="44"/>
      <c r="Q41" s="45"/>
      <c r="R41" s="46"/>
      <c r="S41" s="44"/>
      <c r="T41" s="44"/>
      <c r="U41" s="45"/>
      <c r="V41" s="51"/>
      <c r="W41" s="53"/>
      <c r="X41" s="45">
        <v>1</v>
      </c>
      <c r="Y41" s="56">
        <f t="shared" si="1"/>
        <v>102.5</v>
      </c>
      <c r="Z41" s="57">
        <f t="shared" si="2"/>
        <v>26518.8</v>
      </c>
      <c r="AA41" s="58">
        <f t="shared" si="3"/>
        <v>258.72</v>
      </c>
      <c r="AB41" s="59"/>
    </row>
    <row r="42" s="3" customFormat="1" ht="21" customHeight="1" spans="1:28">
      <c r="A42" s="24">
        <v>38</v>
      </c>
      <c r="B42" s="25" t="s">
        <v>80</v>
      </c>
      <c r="C42" s="26"/>
      <c r="D42" s="27">
        <v>1953000</v>
      </c>
      <c r="E42" s="28" t="s">
        <v>44</v>
      </c>
      <c r="F42" s="29">
        <v>410</v>
      </c>
      <c r="G42" s="30">
        <v>4.05</v>
      </c>
      <c r="H42" s="29">
        <v>11</v>
      </c>
      <c r="I42" s="42">
        <f t="shared" si="4"/>
        <v>182.655</v>
      </c>
      <c r="J42" s="43" t="s">
        <v>40</v>
      </c>
      <c r="K42" s="44">
        <v>1859000</v>
      </c>
      <c r="L42" s="45">
        <v>7</v>
      </c>
      <c r="M42" s="45">
        <v>0.5</v>
      </c>
      <c r="N42" s="46"/>
      <c r="O42" s="44"/>
      <c r="P42" s="44"/>
      <c r="Q42" s="45"/>
      <c r="R42" s="46"/>
      <c r="S42" s="44"/>
      <c r="T42" s="44"/>
      <c r="U42" s="45"/>
      <c r="V42" s="51"/>
      <c r="W42" s="53"/>
      <c r="X42" s="45">
        <v>1</v>
      </c>
      <c r="Y42" s="56">
        <f t="shared" si="1"/>
        <v>102.5</v>
      </c>
      <c r="Z42" s="57">
        <f t="shared" si="2"/>
        <v>44933.13</v>
      </c>
      <c r="AA42" s="58">
        <f t="shared" si="3"/>
        <v>438.372</v>
      </c>
      <c r="AB42" s="59"/>
    </row>
    <row r="43" s="3" customFormat="1" ht="21" customHeight="1" spans="1:28">
      <c r="A43" s="24">
        <v>39</v>
      </c>
      <c r="B43" s="25" t="s">
        <v>81</v>
      </c>
      <c r="C43" s="26"/>
      <c r="D43" s="27">
        <v>1953000</v>
      </c>
      <c r="E43" s="28" t="s">
        <v>44</v>
      </c>
      <c r="F43" s="29">
        <v>492</v>
      </c>
      <c r="G43" s="30">
        <v>4.05</v>
      </c>
      <c r="H43" s="29">
        <v>11</v>
      </c>
      <c r="I43" s="42">
        <f t="shared" si="4"/>
        <v>219.186</v>
      </c>
      <c r="J43" s="43" t="s">
        <v>40</v>
      </c>
      <c r="K43" s="44">
        <v>1859000</v>
      </c>
      <c r="L43" s="45">
        <v>7</v>
      </c>
      <c r="M43" s="45">
        <v>0.5</v>
      </c>
      <c r="N43" s="46"/>
      <c r="O43" s="44"/>
      <c r="P43" s="44"/>
      <c r="Q43" s="45"/>
      <c r="R43" s="46"/>
      <c r="S43" s="44"/>
      <c r="T43" s="44"/>
      <c r="U43" s="45"/>
      <c r="V43" s="51"/>
      <c r="W43" s="53"/>
      <c r="X43" s="45">
        <v>1</v>
      </c>
      <c r="Y43" s="56">
        <f t="shared" si="1"/>
        <v>102.5</v>
      </c>
      <c r="Z43" s="57">
        <f t="shared" si="2"/>
        <v>53919.756</v>
      </c>
      <c r="AA43" s="58">
        <f t="shared" si="3"/>
        <v>526.0464</v>
      </c>
      <c r="AB43" s="59"/>
    </row>
    <row r="44" s="3" customFormat="1" ht="21" customHeight="1" spans="1:28">
      <c r="A44" s="24">
        <v>40</v>
      </c>
      <c r="B44" s="25" t="s">
        <v>82</v>
      </c>
      <c r="C44" s="26"/>
      <c r="D44" s="27">
        <v>1953000</v>
      </c>
      <c r="E44" s="28" t="s">
        <v>44</v>
      </c>
      <c r="F44" s="29">
        <v>340</v>
      </c>
      <c r="G44" s="30">
        <v>4.05</v>
      </c>
      <c r="H44" s="29">
        <v>11</v>
      </c>
      <c r="I44" s="42">
        <f t="shared" si="4"/>
        <v>151.47</v>
      </c>
      <c r="J44" s="43" t="s">
        <v>40</v>
      </c>
      <c r="K44" s="44">
        <v>1859000</v>
      </c>
      <c r="L44" s="45">
        <v>7</v>
      </c>
      <c r="M44" s="45">
        <v>0.5</v>
      </c>
      <c r="N44" s="46"/>
      <c r="O44" s="44"/>
      <c r="P44" s="44"/>
      <c r="Q44" s="45"/>
      <c r="R44" s="46"/>
      <c r="S44" s="44"/>
      <c r="T44" s="44"/>
      <c r="U44" s="45"/>
      <c r="V44" s="51"/>
      <c r="W44" s="53"/>
      <c r="X44" s="45">
        <v>1</v>
      </c>
      <c r="Y44" s="56">
        <f t="shared" si="1"/>
        <v>102.5</v>
      </c>
      <c r="Z44" s="57">
        <f t="shared" si="2"/>
        <v>37261.62</v>
      </c>
      <c r="AA44" s="58">
        <f t="shared" si="3"/>
        <v>363.528</v>
      </c>
      <c r="AB44" s="59"/>
    </row>
    <row r="45" s="3" customFormat="1" ht="21" customHeight="1" spans="1:28">
      <c r="A45" s="24">
        <v>41</v>
      </c>
      <c r="B45" s="25" t="s">
        <v>83</v>
      </c>
      <c r="C45" s="26"/>
      <c r="D45" s="27">
        <v>1953000</v>
      </c>
      <c r="E45" s="28" t="s">
        <v>44</v>
      </c>
      <c r="F45" s="29">
        <v>140</v>
      </c>
      <c r="G45" s="30">
        <v>4.05</v>
      </c>
      <c r="H45" s="29">
        <v>11</v>
      </c>
      <c r="I45" s="42">
        <f t="shared" si="4"/>
        <v>62.37</v>
      </c>
      <c r="J45" s="43" t="s">
        <v>40</v>
      </c>
      <c r="K45" s="44">
        <v>1859000</v>
      </c>
      <c r="L45" s="45">
        <v>7</v>
      </c>
      <c r="M45" s="45">
        <v>0.5</v>
      </c>
      <c r="N45" s="46"/>
      <c r="O45" s="44"/>
      <c r="P45" s="44"/>
      <c r="Q45" s="45"/>
      <c r="R45" s="46"/>
      <c r="S45" s="44"/>
      <c r="T45" s="44"/>
      <c r="U45" s="45"/>
      <c r="V45" s="51"/>
      <c r="W45" s="53"/>
      <c r="X45" s="45">
        <v>1</v>
      </c>
      <c r="Y45" s="56">
        <f t="shared" si="1"/>
        <v>102.5</v>
      </c>
      <c r="Z45" s="57">
        <f t="shared" si="2"/>
        <v>15343.02</v>
      </c>
      <c r="AA45" s="58">
        <f t="shared" si="3"/>
        <v>149.688</v>
      </c>
      <c r="AB45" s="59"/>
    </row>
    <row r="46" s="3" customFormat="1" ht="21" customHeight="1" spans="1:28">
      <c r="A46" s="24">
        <v>42</v>
      </c>
      <c r="B46" s="25" t="s">
        <v>84</v>
      </c>
      <c r="C46" s="26"/>
      <c r="D46" s="27">
        <v>1953000</v>
      </c>
      <c r="E46" s="28" t="s">
        <v>44</v>
      </c>
      <c r="F46" s="29">
        <v>70</v>
      </c>
      <c r="G46" s="30">
        <v>7.9</v>
      </c>
      <c r="H46" s="29">
        <v>9</v>
      </c>
      <c r="I46" s="42">
        <f t="shared" si="4"/>
        <v>49.77</v>
      </c>
      <c r="J46" s="43" t="s">
        <v>40</v>
      </c>
      <c r="K46" s="44">
        <v>1859000</v>
      </c>
      <c r="L46" s="45">
        <v>7</v>
      </c>
      <c r="M46" s="45">
        <v>0.5</v>
      </c>
      <c r="N46" s="46"/>
      <c r="O46" s="44"/>
      <c r="P46" s="44"/>
      <c r="Q46" s="45"/>
      <c r="R46" s="46"/>
      <c r="S46" s="44"/>
      <c r="T46" s="44"/>
      <c r="U46" s="45"/>
      <c r="V46" s="51"/>
      <c r="W46" s="53"/>
      <c r="X46" s="45">
        <v>1</v>
      </c>
      <c r="Y46" s="56">
        <f t="shared" si="1"/>
        <v>102.5</v>
      </c>
      <c r="Z46" s="57">
        <f t="shared" si="2"/>
        <v>12243.42</v>
      </c>
      <c r="AA46" s="58">
        <f t="shared" si="3"/>
        <v>119.448</v>
      </c>
      <c r="AB46" s="59"/>
    </row>
    <row r="47" s="3" customFormat="1" ht="21" customHeight="1" spans="1:28">
      <c r="A47" s="24">
        <v>43</v>
      </c>
      <c r="B47" s="32" t="s">
        <v>85</v>
      </c>
      <c r="C47" s="33"/>
      <c r="D47" s="27">
        <v>1953000</v>
      </c>
      <c r="E47" s="28" t="s">
        <v>44</v>
      </c>
      <c r="F47" s="29">
        <v>328</v>
      </c>
      <c r="G47" s="30">
        <v>4.05</v>
      </c>
      <c r="H47" s="29">
        <v>11</v>
      </c>
      <c r="I47" s="42">
        <f t="shared" si="4"/>
        <v>146.124</v>
      </c>
      <c r="J47" s="43" t="s">
        <v>40</v>
      </c>
      <c r="K47" s="44">
        <v>1859000</v>
      </c>
      <c r="L47" s="45">
        <v>7</v>
      </c>
      <c r="M47" s="45">
        <v>0.5</v>
      </c>
      <c r="N47" s="46"/>
      <c r="O47" s="44"/>
      <c r="P47" s="44"/>
      <c r="Q47" s="45"/>
      <c r="R47" s="46"/>
      <c r="S47" s="44"/>
      <c r="T47" s="44"/>
      <c r="U47" s="45"/>
      <c r="V47" s="51"/>
      <c r="W47" s="53"/>
      <c r="X47" s="45">
        <v>1</v>
      </c>
      <c r="Y47" s="56">
        <f t="shared" si="1"/>
        <v>102.5</v>
      </c>
      <c r="Z47" s="57">
        <f t="shared" si="2"/>
        <v>35946.504</v>
      </c>
      <c r="AA47" s="58">
        <f t="shared" si="3"/>
        <v>350.6976</v>
      </c>
      <c r="AB47" s="59"/>
    </row>
    <row r="48" s="3" customFormat="1" ht="21" customHeight="1" spans="1:28">
      <c r="A48" s="24">
        <v>44</v>
      </c>
      <c r="B48" s="32" t="s">
        <v>86</v>
      </c>
      <c r="C48" s="33"/>
      <c r="D48" s="27">
        <v>1953000</v>
      </c>
      <c r="E48" s="28" t="s">
        <v>44</v>
      </c>
      <c r="F48" s="29">
        <v>292</v>
      </c>
      <c r="G48" s="30">
        <v>4.05</v>
      </c>
      <c r="H48" s="29">
        <v>11</v>
      </c>
      <c r="I48" s="42">
        <f t="shared" si="4"/>
        <v>130.086</v>
      </c>
      <c r="J48" s="43" t="s">
        <v>40</v>
      </c>
      <c r="K48" s="44">
        <v>1859000</v>
      </c>
      <c r="L48" s="45">
        <v>7</v>
      </c>
      <c r="M48" s="45">
        <v>0.5</v>
      </c>
      <c r="N48" s="46"/>
      <c r="O48" s="44"/>
      <c r="P48" s="44"/>
      <c r="Q48" s="45"/>
      <c r="R48" s="46"/>
      <c r="S48" s="44"/>
      <c r="T48" s="44"/>
      <c r="U48" s="45"/>
      <c r="V48" s="51"/>
      <c r="W48" s="53"/>
      <c r="X48" s="45">
        <v>1</v>
      </c>
      <c r="Y48" s="56">
        <f t="shared" si="1"/>
        <v>102.5</v>
      </c>
      <c r="Z48" s="57">
        <f t="shared" si="2"/>
        <v>32001.156</v>
      </c>
      <c r="AA48" s="58">
        <f t="shared" si="3"/>
        <v>312.2064</v>
      </c>
      <c r="AB48" s="59"/>
    </row>
    <row r="49" s="3" customFormat="1" ht="21" customHeight="1" spans="1:28">
      <c r="A49" s="24">
        <v>45</v>
      </c>
      <c r="B49" s="32" t="s">
        <v>87</v>
      </c>
      <c r="C49" s="33"/>
      <c r="D49" s="27">
        <v>1953000</v>
      </c>
      <c r="E49" s="28" t="s">
        <v>44</v>
      </c>
      <c r="F49" s="29">
        <v>63</v>
      </c>
      <c r="G49" s="30">
        <v>4.05</v>
      </c>
      <c r="H49" s="29">
        <v>9</v>
      </c>
      <c r="I49" s="42">
        <f t="shared" si="4"/>
        <v>22.9635</v>
      </c>
      <c r="J49" s="43" t="s">
        <v>40</v>
      </c>
      <c r="K49" s="44">
        <v>1859000</v>
      </c>
      <c r="L49" s="45">
        <v>7</v>
      </c>
      <c r="M49" s="45">
        <v>0.5</v>
      </c>
      <c r="N49" s="46"/>
      <c r="O49" s="44"/>
      <c r="P49" s="44"/>
      <c r="Q49" s="45"/>
      <c r="R49" s="46"/>
      <c r="S49" s="44"/>
      <c r="T49" s="44"/>
      <c r="U49" s="45"/>
      <c r="V49" s="51"/>
      <c r="W49" s="53"/>
      <c r="X49" s="45">
        <v>1</v>
      </c>
      <c r="Y49" s="56">
        <f t="shared" si="1"/>
        <v>102.5</v>
      </c>
      <c r="Z49" s="57">
        <f t="shared" si="2"/>
        <v>5649.021</v>
      </c>
      <c r="AA49" s="58">
        <f t="shared" si="3"/>
        <v>55.1124</v>
      </c>
      <c r="AB49" s="59"/>
    </row>
    <row r="50" s="3" customFormat="1" ht="21" customHeight="1" spans="1:28">
      <c r="A50" s="24">
        <v>46</v>
      </c>
      <c r="B50" s="32" t="s">
        <v>88</v>
      </c>
      <c r="C50" s="33"/>
      <c r="D50" s="27">
        <v>1953000</v>
      </c>
      <c r="E50" s="28" t="s">
        <v>44</v>
      </c>
      <c r="F50" s="29">
        <v>164</v>
      </c>
      <c r="G50" s="30">
        <v>4.05</v>
      </c>
      <c r="H50" s="29">
        <v>11</v>
      </c>
      <c r="I50" s="42">
        <f t="shared" si="4"/>
        <v>73.062</v>
      </c>
      <c r="J50" s="43" t="s">
        <v>40</v>
      </c>
      <c r="K50" s="44">
        <v>1859000</v>
      </c>
      <c r="L50" s="45">
        <v>7</v>
      </c>
      <c r="M50" s="45">
        <v>0.5</v>
      </c>
      <c r="N50" s="46"/>
      <c r="O50" s="44"/>
      <c r="P50" s="44"/>
      <c r="Q50" s="45"/>
      <c r="R50" s="46"/>
      <c r="S50" s="44"/>
      <c r="T50" s="44"/>
      <c r="U50" s="45"/>
      <c r="V50" s="51"/>
      <c r="W50" s="53"/>
      <c r="X50" s="45">
        <v>1</v>
      </c>
      <c r="Y50" s="56">
        <f t="shared" si="1"/>
        <v>102.5</v>
      </c>
      <c r="Z50" s="57">
        <f t="shared" si="2"/>
        <v>17973.252</v>
      </c>
      <c r="AA50" s="58">
        <f t="shared" si="3"/>
        <v>175.3488</v>
      </c>
      <c r="AB50" s="59"/>
    </row>
    <row r="51" s="3" customFormat="1" ht="21" customHeight="1" spans="1:28">
      <c r="A51" s="24">
        <v>47</v>
      </c>
      <c r="B51" s="25" t="s">
        <v>89</v>
      </c>
      <c r="C51" s="26"/>
      <c r="D51" s="27">
        <v>1953000</v>
      </c>
      <c r="E51" s="28" t="s">
        <v>44</v>
      </c>
      <c r="F51" s="29">
        <v>200</v>
      </c>
      <c r="G51" s="30">
        <v>4.05</v>
      </c>
      <c r="H51" s="29">
        <v>11</v>
      </c>
      <c r="I51" s="42">
        <f t="shared" si="4"/>
        <v>89.1</v>
      </c>
      <c r="J51" s="43" t="s">
        <v>40</v>
      </c>
      <c r="K51" s="44">
        <v>1859000</v>
      </c>
      <c r="L51" s="45">
        <v>7</v>
      </c>
      <c r="M51" s="45">
        <v>0.5</v>
      </c>
      <c r="N51" s="46"/>
      <c r="O51" s="44"/>
      <c r="P51" s="44"/>
      <c r="Q51" s="45"/>
      <c r="R51" s="46"/>
      <c r="S51" s="44"/>
      <c r="T51" s="44"/>
      <c r="U51" s="45"/>
      <c r="V51" s="51"/>
      <c r="W51" s="53"/>
      <c r="X51" s="45">
        <v>1</v>
      </c>
      <c r="Y51" s="56">
        <f t="shared" si="1"/>
        <v>102.5</v>
      </c>
      <c r="Z51" s="57">
        <f t="shared" si="2"/>
        <v>21918.6</v>
      </c>
      <c r="AA51" s="58">
        <f t="shared" si="3"/>
        <v>213.84</v>
      </c>
      <c r="AB51" s="59"/>
    </row>
    <row r="52" s="3" customFormat="1" ht="21" customHeight="1" spans="1:28">
      <c r="A52" s="24">
        <v>48</v>
      </c>
      <c r="B52" s="25" t="s">
        <v>90</v>
      </c>
      <c r="C52" s="26"/>
      <c r="D52" s="27">
        <v>1937000</v>
      </c>
      <c r="E52" s="28" t="s">
        <v>44</v>
      </c>
      <c r="F52" s="29">
        <v>739</v>
      </c>
      <c r="G52" s="30">
        <v>4.05</v>
      </c>
      <c r="H52" s="29">
        <v>9</v>
      </c>
      <c r="I52" s="42">
        <f t="shared" si="4"/>
        <v>269.3655</v>
      </c>
      <c r="J52" s="43" t="s">
        <v>40</v>
      </c>
      <c r="K52" s="44">
        <v>1859000</v>
      </c>
      <c r="L52" s="45">
        <v>7</v>
      </c>
      <c r="M52" s="45">
        <v>0.5</v>
      </c>
      <c r="N52" s="46"/>
      <c r="O52" s="44"/>
      <c r="P52" s="44"/>
      <c r="Q52" s="45"/>
      <c r="R52" s="46"/>
      <c r="S52" s="44"/>
      <c r="T52" s="44"/>
      <c r="U52" s="45"/>
      <c r="V52" s="51"/>
      <c r="W52" s="53"/>
      <c r="X52" s="45">
        <v>1</v>
      </c>
      <c r="Y52" s="56">
        <f t="shared" si="1"/>
        <v>86.5</v>
      </c>
      <c r="Z52" s="57">
        <f t="shared" si="2"/>
        <v>55920.2778</v>
      </c>
      <c r="AA52" s="58">
        <f t="shared" si="3"/>
        <v>646.4772</v>
      </c>
      <c r="AB52" s="59"/>
    </row>
    <row r="53" s="3" customFormat="1" ht="21" customHeight="1" spans="1:28">
      <c r="A53" s="24">
        <v>49</v>
      </c>
      <c r="B53" s="25" t="s">
        <v>91</v>
      </c>
      <c r="C53" s="26"/>
      <c r="D53" s="27">
        <v>1937000</v>
      </c>
      <c r="E53" s="28" t="s">
        <v>47</v>
      </c>
      <c r="F53" s="29">
        <v>61</v>
      </c>
      <c r="G53" s="30">
        <v>10</v>
      </c>
      <c r="H53" s="29">
        <v>11</v>
      </c>
      <c r="I53" s="42">
        <f t="shared" si="4"/>
        <v>67.1</v>
      </c>
      <c r="J53" s="43" t="s">
        <v>40</v>
      </c>
      <c r="K53" s="44">
        <v>1859000</v>
      </c>
      <c r="L53" s="45">
        <v>7</v>
      </c>
      <c r="M53" s="45">
        <v>0.5</v>
      </c>
      <c r="N53" s="46"/>
      <c r="O53" s="44"/>
      <c r="P53" s="44"/>
      <c r="Q53" s="45"/>
      <c r="R53" s="46"/>
      <c r="S53" s="44"/>
      <c r="T53" s="44"/>
      <c r="U53" s="45"/>
      <c r="V53" s="51"/>
      <c r="W53" s="53"/>
      <c r="X53" s="45">
        <v>1</v>
      </c>
      <c r="Y53" s="56">
        <f t="shared" si="1"/>
        <v>86.5</v>
      </c>
      <c r="Z53" s="57">
        <f t="shared" si="2"/>
        <v>13929.96</v>
      </c>
      <c r="AA53" s="58">
        <f t="shared" si="3"/>
        <v>161.04</v>
      </c>
      <c r="AB53" s="59"/>
    </row>
    <row r="54" s="3" customFormat="1" ht="21" customHeight="1" spans="1:28">
      <c r="A54" s="24">
        <v>50</v>
      </c>
      <c r="B54" s="25" t="s">
        <v>92</v>
      </c>
      <c r="C54" s="26"/>
      <c r="D54" s="27">
        <v>1937000</v>
      </c>
      <c r="E54" s="28" t="s">
        <v>44</v>
      </c>
      <c r="F54" s="29">
        <v>560</v>
      </c>
      <c r="G54" s="30">
        <v>4.05</v>
      </c>
      <c r="H54" s="29">
        <v>9</v>
      </c>
      <c r="I54" s="42">
        <f t="shared" si="4"/>
        <v>204.12</v>
      </c>
      <c r="J54" s="43" t="s">
        <v>40</v>
      </c>
      <c r="K54" s="44">
        <v>1859000</v>
      </c>
      <c r="L54" s="45">
        <v>7</v>
      </c>
      <c r="M54" s="45">
        <v>0.5</v>
      </c>
      <c r="N54" s="46"/>
      <c r="O54" s="44"/>
      <c r="P54" s="44"/>
      <c r="Q54" s="45"/>
      <c r="R54" s="46"/>
      <c r="S54" s="44"/>
      <c r="T54" s="44"/>
      <c r="U54" s="45"/>
      <c r="V54" s="51"/>
      <c r="W54" s="53"/>
      <c r="X54" s="45">
        <v>1</v>
      </c>
      <c r="Y54" s="56">
        <f t="shared" si="1"/>
        <v>86.5</v>
      </c>
      <c r="Z54" s="57">
        <f t="shared" si="2"/>
        <v>42375.312</v>
      </c>
      <c r="AA54" s="58">
        <f t="shared" si="3"/>
        <v>489.888</v>
      </c>
      <c r="AB54" s="59"/>
    </row>
    <row r="55" s="3" customFormat="1" ht="21" customHeight="1" spans="1:28">
      <c r="A55" s="24">
        <v>51</v>
      </c>
      <c r="B55" s="25" t="s">
        <v>93</v>
      </c>
      <c r="C55" s="26"/>
      <c r="D55" s="27">
        <v>1937000</v>
      </c>
      <c r="E55" s="28" t="s">
        <v>44</v>
      </c>
      <c r="F55" s="29">
        <v>160</v>
      </c>
      <c r="G55" s="30">
        <v>4.05</v>
      </c>
      <c r="H55" s="29">
        <v>9</v>
      </c>
      <c r="I55" s="42">
        <f t="shared" si="4"/>
        <v>58.32</v>
      </c>
      <c r="J55" s="43" t="s">
        <v>40</v>
      </c>
      <c r="K55" s="44">
        <v>1859000</v>
      </c>
      <c r="L55" s="45">
        <v>7</v>
      </c>
      <c r="M55" s="45">
        <v>0.5</v>
      </c>
      <c r="N55" s="46"/>
      <c r="O55" s="44"/>
      <c r="P55" s="44"/>
      <c r="Q55" s="45"/>
      <c r="R55" s="46"/>
      <c r="S55" s="44"/>
      <c r="T55" s="44"/>
      <c r="U55" s="45"/>
      <c r="V55" s="51"/>
      <c r="W55" s="53"/>
      <c r="X55" s="45">
        <v>1</v>
      </c>
      <c r="Y55" s="56">
        <f t="shared" si="1"/>
        <v>86.5</v>
      </c>
      <c r="Z55" s="57">
        <f t="shared" si="2"/>
        <v>12107.232</v>
      </c>
      <c r="AA55" s="58">
        <f t="shared" si="3"/>
        <v>139.968</v>
      </c>
      <c r="AB55" s="59"/>
    </row>
    <row r="56" s="3" customFormat="1" ht="21" customHeight="1" spans="1:28">
      <c r="A56" s="24">
        <v>52</v>
      </c>
      <c r="B56" s="25" t="s">
        <v>94</v>
      </c>
      <c r="C56" s="26"/>
      <c r="D56" s="27">
        <v>1937000</v>
      </c>
      <c r="E56" s="28" t="s">
        <v>44</v>
      </c>
      <c r="F56" s="29">
        <v>168</v>
      </c>
      <c r="G56" s="30">
        <v>4.05</v>
      </c>
      <c r="H56" s="29">
        <v>9</v>
      </c>
      <c r="I56" s="42">
        <f t="shared" si="4"/>
        <v>61.236</v>
      </c>
      <c r="J56" s="43" t="s">
        <v>40</v>
      </c>
      <c r="K56" s="44">
        <v>1859000</v>
      </c>
      <c r="L56" s="45">
        <v>7</v>
      </c>
      <c r="M56" s="45">
        <v>0.5</v>
      </c>
      <c r="N56" s="46"/>
      <c r="O56" s="44"/>
      <c r="P56" s="44"/>
      <c r="Q56" s="45"/>
      <c r="R56" s="46"/>
      <c r="S56" s="44"/>
      <c r="T56" s="44"/>
      <c r="U56" s="45"/>
      <c r="V56" s="51"/>
      <c r="W56" s="53"/>
      <c r="X56" s="45">
        <v>1</v>
      </c>
      <c r="Y56" s="56">
        <f t="shared" si="1"/>
        <v>86.5</v>
      </c>
      <c r="Z56" s="57">
        <f t="shared" si="2"/>
        <v>12712.5936</v>
      </c>
      <c r="AA56" s="58">
        <f t="shared" si="3"/>
        <v>146.9664</v>
      </c>
      <c r="AB56" s="59"/>
    </row>
    <row r="57" s="3" customFormat="1" ht="21" customHeight="1" spans="1:28">
      <c r="A57" s="24">
        <v>53</v>
      </c>
      <c r="B57" s="25" t="s">
        <v>95</v>
      </c>
      <c r="C57" s="26"/>
      <c r="D57" s="27">
        <v>1922000</v>
      </c>
      <c r="E57" s="28" t="s">
        <v>44</v>
      </c>
      <c r="F57" s="29">
        <v>300</v>
      </c>
      <c r="G57" s="30">
        <v>4.05</v>
      </c>
      <c r="H57" s="29">
        <v>9</v>
      </c>
      <c r="I57" s="42">
        <f t="shared" si="4"/>
        <v>109.35</v>
      </c>
      <c r="J57" s="43" t="s">
        <v>40</v>
      </c>
      <c r="K57" s="44">
        <v>1859000</v>
      </c>
      <c r="L57" s="45">
        <v>7</v>
      </c>
      <c r="M57" s="45">
        <v>0.5</v>
      </c>
      <c r="N57" s="46"/>
      <c r="O57" s="44"/>
      <c r="P57" s="44"/>
      <c r="Q57" s="45"/>
      <c r="R57" s="46"/>
      <c r="S57" s="44"/>
      <c r="T57" s="44"/>
      <c r="U57" s="45"/>
      <c r="V57" s="51"/>
      <c r="W57" s="53"/>
      <c r="X57" s="45">
        <v>1</v>
      </c>
      <c r="Y57" s="56">
        <f t="shared" si="1"/>
        <v>71.5</v>
      </c>
      <c r="Z57" s="57">
        <f t="shared" si="2"/>
        <v>18764.46</v>
      </c>
      <c r="AA57" s="58">
        <f t="shared" si="3"/>
        <v>262.44</v>
      </c>
      <c r="AB57" s="59"/>
    </row>
    <row r="58" s="3" customFormat="1" ht="21" customHeight="1" spans="1:28">
      <c r="A58" s="24">
        <v>54</v>
      </c>
      <c r="B58" s="25" t="s">
        <v>96</v>
      </c>
      <c r="C58" s="26"/>
      <c r="D58" s="27">
        <v>1922000</v>
      </c>
      <c r="E58" s="28" t="s">
        <v>44</v>
      </c>
      <c r="F58" s="29">
        <v>180</v>
      </c>
      <c r="G58" s="30">
        <v>12.94</v>
      </c>
      <c r="H58" s="29">
        <v>9</v>
      </c>
      <c r="I58" s="42">
        <f t="shared" si="4"/>
        <v>209.628</v>
      </c>
      <c r="J58" s="43" t="s">
        <v>40</v>
      </c>
      <c r="K58" s="44">
        <v>1859000</v>
      </c>
      <c r="L58" s="45">
        <v>7</v>
      </c>
      <c r="M58" s="45">
        <v>0.5</v>
      </c>
      <c r="N58" s="46"/>
      <c r="O58" s="44"/>
      <c r="P58" s="44"/>
      <c r="Q58" s="45"/>
      <c r="R58" s="46"/>
      <c r="S58" s="44"/>
      <c r="T58" s="44"/>
      <c r="U58" s="45"/>
      <c r="V58" s="51"/>
      <c r="W58" s="53"/>
      <c r="X58" s="45">
        <v>1</v>
      </c>
      <c r="Y58" s="56">
        <f t="shared" si="1"/>
        <v>71.5</v>
      </c>
      <c r="Z58" s="57">
        <f t="shared" si="2"/>
        <v>35972.1648</v>
      </c>
      <c r="AA58" s="58">
        <f t="shared" si="3"/>
        <v>503.1072</v>
      </c>
      <c r="AB58" s="59"/>
    </row>
    <row r="59" s="3" customFormat="1" ht="21" customHeight="1" spans="1:28">
      <c r="A59" s="24">
        <v>55</v>
      </c>
      <c r="B59" s="25" t="s">
        <v>97</v>
      </c>
      <c r="C59" s="26"/>
      <c r="D59" s="27">
        <v>1922000</v>
      </c>
      <c r="E59" s="28" t="s">
        <v>44</v>
      </c>
      <c r="F59" s="29">
        <v>90</v>
      </c>
      <c r="G59" s="30">
        <v>25</v>
      </c>
      <c r="H59" s="29">
        <v>9</v>
      </c>
      <c r="I59" s="42">
        <f t="shared" si="4"/>
        <v>202.5</v>
      </c>
      <c r="J59" s="43" t="s">
        <v>40</v>
      </c>
      <c r="K59" s="44">
        <v>1859000</v>
      </c>
      <c r="L59" s="45">
        <v>7</v>
      </c>
      <c r="M59" s="45">
        <v>0.5</v>
      </c>
      <c r="N59" s="46"/>
      <c r="O59" s="44"/>
      <c r="P59" s="44"/>
      <c r="Q59" s="45"/>
      <c r="R59" s="46"/>
      <c r="S59" s="44"/>
      <c r="T59" s="44"/>
      <c r="U59" s="45"/>
      <c r="V59" s="51"/>
      <c r="W59" s="53"/>
      <c r="X59" s="45">
        <v>1</v>
      </c>
      <c r="Y59" s="56">
        <f t="shared" si="1"/>
        <v>71.5</v>
      </c>
      <c r="Z59" s="57">
        <f t="shared" si="2"/>
        <v>34749</v>
      </c>
      <c r="AA59" s="58">
        <f t="shared" si="3"/>
        <v>486</v>
      </c>
      <c r="AB59" s="59"/>
    </row>
    <row r="60" s="3" customFormat="1" ht="21" customHeight="1" spans="1:28">
      <c r="A60" s="24">
        <v>56</v>
      </c>
      <c r="B60" s="25" t="s">
        <v>98</v>
      </c>
      <c r="C60" s="26"/>
      <c r="D60" s="27">
        <v>1922000</v>
      </c>
      <c r="E60" s="28" t="s">
        <v>44</v>
      </c>
      <c r="F60" s="29">
        <v>69</v>
      </c>
      <c r="G60" s="30">
        <v>18</v>
      </c>
      <c r="H60" s="29">
        <v>9</v>
      </c>
      <c r="I60" s="42">
        <f t="shared" si="4"/>
        <v>111.78</v>
      </c>
      <c r="J60" s="43" t="s">
        <v>40</v>
      </c>
      <c r="K60" s="44">
        <v>1859000</v>
      </c>
      <c r="L60" s="45">
        <v>7</v>
      </c>
      <c r="M60" s="45">
        <v>0.5</v>
      </c>
      <c r="N60" s="46"/>
      <c r="O60" s="44"/>
      <c r="P60" s="44"/>
      <c r="Q60" s="45"/>
      <c r="R60" s="46"/>
      <c r="S60" s="44"/>
      <c r="T60" s="44"/>
      <c r="U60" s="45"/>
      <c r="V60" s="51"/>
      <c r="W60" s="53"/>
      <c r="X60" s="45">
        <v>1</v>
      </c>
      <c r="Y60" s="56">
        <f t="shared" si="1"/>
        <v>71.5</v>
      </c>
      <c r="Z60" s="57">
        <f t="shared" si="2"/>
        <v>19181.448</v>
      </c>
      <c r="AA60" s="58">
        <f t="shared" si="3"/>
        <v>268.272</v>
      </c>
      <c r="AB60" s="59"/>
    </row>
    <row r="61" s="3" customFormat="1" ht="21" customHeight="1" spans="1:28">
      <c r="A61" s="24">
        <v>57</v>
      </c>
      <c r="B61" s="25" t="s">
        <v>99</v>
      </c>
      <c r="C61" s="26"/>
      <c r="D61" s="27">
        <v>1922000</v>
      </c>
      <c r="E61" s="28" t="s">
        <v>44</v>
      </c>
      <c r="F61" s="29">
        <v>180</v>
      </c>
      <c r="G61" s="30">
        <v>22</v>
      </c>
      <c r="H61" s="29">
        <v>9</v>
      </c>
      <c r="I61" s="42">
        <f t="shared" si="4"/>
        <v>356.4</v>
      </c>
      <c r="J61" s="43" t="s">
        <v>40</v>
      </c>
      <c r="K61" s="44">
        <v>1859000</v>
      </c>
      <c r="L61" s="45">
        <v>7</v>
      </c>
      <c r="M61" s="45">
        <v>0.5</v>
      </c>
      <c r="N61" s="46"/>
      <c r="O61" s="44"/>
      <c r="P61" s="44"/>
      <c r="Q61" s="45"/>
      <c r="R61" s="46"/>
      <c r="S61" s="44"/>
      <c r="T61" s="44"/>
      <c r="U61" s="45"/>
      <c r="V61" s="51"/>
      <c r="W61" s="53"/>
      <c r="X61" s="45">
        <v>1</v>
      </c>
      <c r="Y61" s="56">
        <f t="shared" si="1"/>
        <v>71.5</v>
      </c>
      <c r="Z61" s="57">
        <f t="shared" si="2"/>
        <v>61158.24</v>
      </c>
      <c r="AA61" s="58">
        <f t="shared" si="3"/>
        <v>855.36</v>
      </c>
      <c r="AB61" s="59"/>
    </row>
    <row r="62" s="3" customFormat="1" ht="21" customHeight="1" spans="1:28">
      <c r="A62" s="24">
        <v>58</v>
      </c>
      <c r="B62" s="25" t="s">
        <v>100</v>
      </c>
      <c r="C62" s="26"/>
      <c r="D62" s="27">
        <v>1922000</v>
      </c>
      <c r="E62" s="28" t="s">
        <v>44</v>
      </c>
      <c r="F62" s="29">
        <v>252</v>
      </c>
      <c r="G62" s="30">
        <v>4.05</v>
      </c>
      <c r="H62" s="29">
        <v>9</v>
      </c>
      <c r="I62" s="42">
        <f t="shared" si="4"/>
        <v>91.854</v>
      </c>
      <c r="J62" s="43" t="s">
        <v>40</v>
      </c>
      <c r="K62" s="44">
        <v>1859000</v>
      </c>
      <c r="L62" s="45">
        <v>7</v>
      </c>
      <c r="M62" s="45">
        <v>0.5</v>
      </c>
      <c r="N62" s="46"/>
      <c r="O62" s="44"/>
      <c r="P62" s="44"/>
      <c r="Q62" s="45"/>
      <c r="R62" s="46"/>
      <c r="S62" s="44"/>
      <c r="T62" s="44"/>
      <c r="U62" s="45"/>
      <c r="V62" s="51"/>
      <c r="W62" s="53"/>
      <c r="X62" s="45">
        <v>1</v>
      </c>
      <c r="Y62" s="56">
        <f t="shared" si="1"/>
        <v>71.5</v>
      </c>
      <c r="Z62" s="57">
        <f t="shared" si="2"/>
        <v>15762.1464</v>
      </c>
      <c r="AA62" s="58">
        <f t="shared" si="3"/>
        <v>220.4496</v>
      </c>
      <c r="AB62" s="59"/>
    </row>
    <row r="63" s="3" customFormat="1" ht="21" customHeight="1" spans="1:28">
      <c r="A63" s="24">
        <v>59</v>
      </c>
      <c r="B63" s="25" t="s">
        <v>101</v>
      </c>
      <c r="C63" s="26"/>
      <c r="D63" s="27">
        <v>1922000</v>
      </c>
      <c r="E63" s="28" t="s">
        <v>44</v>
      </c>
      <c r="F63" s="29">
        <v>230</v>
      </c>
      <c r="G63" s="30">
        <v>4.05</v>
      </c>
      <c r="H63" s="29">
        <v>9</v>
      </c>
      <c r="I63" s="42">
        <f t="shared" si="4"/>
        <v>83.835</v>
      </c>
      <c r="J63" s="43" t="s">
        <v>40</v>
      </c>
      <c r="K63" s="44">
        <v>1859000</v>
      </c>
      <c r="L63" s="45">
        <v>7</v>
      </c>
      <c r="M63" s="45">
        <v>0.5</v>
      </c>
      <c r="N63" s="46"/>
      <c r="O63" s="44"/>
      <c r="P63" s="44"/>
      <c r="Q63" s="45"/>
      <c r="R63" s="46"/>
      <c r="S63" s="44"/>
      <c r="T63" s="44"/>
      <c r="U63" s="45"/>
      <c r="V63" s="51"/>
      <c r="W63" s="53"/>
      <c r="X63" s="45">
        <v>1</v>
      </c>
      <c r="Y63" s="56">
        <f t="shared" si="1"/>
        <v>71.5</v>
      </c>
      <c r="Z63" s="57">
        <f t="shared" si="2"/>
        <v>14386.086</v>
      </c>
      <c r="AA63" s="58">
        <f t="shared" si="3"/>
        <v>201.204</v>
      </c>
      <c r="AB63" s="59"/>
    </row>
    <row r="64" s="3" customFormat="1" ht="21" customHeight="1" spans="1:28">
      <c r="A64" s="24">
        <v>60</v>
      </c>
      <c r="B64" s="25" t="s">
        <v>102</v>
      </c>
      <c r="C64" s="26"/>
      <c r="D64" s="27">
        <v>1922000</v>
      </c>
      <c r="E64" s="28" t="s">
        <v>44</v>
      </c>
      <c r="F64" s="29">
        <v>80</v>
      </c>
      <c r="G64" s="30">
        <v>4.05</v>
      </c>
      <c r="H64" s="29">
        <v>9</v>
      </c>
      <c r="I64" s="42">
        <f t="shared" si="4"/>
        <v>29.16</v>
      </c>
      <c r="J64" s="43" t="s">
        <v>40</v>
      </c>
      <c r="K64" s="44">
        <v>1859000</v>
      </c>
      <c r="L64" s="45">
        <v>7</v>
      </c>
      <c r="M64" s="45">
        <v>0.5</v>
      </c>
      <c r="N64" s="46"/>
      <c r="O64" s="44"/>
      <c r="P64" s="44"/>
      <c r="Q64" s="45"/>
      <c r="R64" s="46"/>
      <c r="S64" s="44"/>
      <c r="T64" s="44"/>
      <c r="U64" s="45"/>
      <c r="V64" s="51"/>
      <c r="W64" s="53"/>
      <c r="X64" s="45">
        <v>1</v>
      </c>
      <c r="Y64" s="56">
        <f t="shared" si="1"/>
        <v>71.5</v>
      </c>
      <c r="Z64" s="57">
        <f t="shared" si="2"/>
        <v>5003.856</v>
      </c>
      <c r="AA64" s="58">
        <f t="shared" si="3"/>
        <v>69.984</v>
      </c>
      <c r="AB64" s="59"/>
    </row>
    <row r="65" s="3" customFormat="1" ht="21" customHeight="1" spans="1:28">
      <c r="A65" s="24">
        <v>61</v>
      </c>
      <c r="B65" s="25" t="s">
        <v>103</v>
      </c>
      <c r="C65" s="26"/>
      <c r="D65" s="27">
        <v>1922000</v>
      </c>
      <c r="E65" s="28" t="s">
        <v>44</v>
      </c>
      <c r="F65" s="29">
        <v>200</v>
      </c>
      <c r="G65" s="30">
        <v>4.05</v>
      </c>
      <c r="H65" s="29">
        <v>9</v>
      </c>
      <c r="I65" s="42">
        <f t="shared" si="4"/>
        <v>72.9</v>
      </c>
      <c r="J65" s="43" t="s">
        <v>40</v>
      </c>
      <c r="K65" s="44">
        <v>1859000</v>
      </c>
      <c r="L65" s="45">
        <v>7</v>
      </c>
      <c r="M65" s="45">
        <v>0.5</v>
      </c>
      <c r="N65" s="46"/>
      <c r="O65" s="44"/>
      <c r="P65" s="44"/>
      <c r="Q65" s="45"/>
      <c r="R65" s="46"/>
      <c r="S65" s="44"/>
      <c r="T65" s="44"/>
      <c r="U65" s="45"/>
      <c r="V65" s="51"/>
      <c r="W65" s="53"/>
      <c r="X65" s="45">
        <v>1</v>
      </c>
      <c r="Y65" s="56">
        <f t="shared" si="1"/>
        <v>71.5</v>
      </c>
      <c r="Z65" s="57">
        <f t="shared" si="2"/>
        <v>12509.64</v>
      </c>
      <c r="AA65" s="58">
        <f t="shared" si="3"/>
        <v>174.96</v>
      </c>
      <c r="AB65" s="59"/>
    </row>
    <row r="66" s="3" customFormat="1" ht="21" customHeight="1" spans="1:28">
      <c r="A66" s="24">
        <v>62</v>
      </c>
      <c r="B66" s="25" t="s">
        <v>104</v>
      </c>
      <c r="C66" s="26"/>
      <c r="D66" s="27">
        <v>1922000</v>
      </c>
      <c r="E66" s="28" t="s">
        <v>44</v>
      </c>
      <c r="F66" s="29">
        <v>236</v>
      </c>
      <c r="G66" s="30">
        <v>4.05</v>
      </c>
      <c r="H66" s="29">
        <v>9</v>
      </c>
      <c r="I66" s="42">
        <f t="shared" si="4"/>
        <v>86.022</v>
      </c>
      <c r="J66" s="43" t="s">
        <v>40</v>
      </c>
      <c r="K66" s="44">
        <v>1859000</v>
      </c>
      <c r="L66" s="45">
        <v>7</v>
      </c>
      <c r="M66" s="45">
        <v>0.5</v>
      </c>
      <c r="N66" s="46"/>
      <c r="O66" s="44"/>
      <c r="P66" s="44"/>
      <c r="Q66" s="45"/>
      <c r="R66" s="46"/>
      <c r="S66" s="44"/>
      <c r="T66" s="44"/>
      <c r="U66" s="45"/>
      <c r="V66" s="51"/>
      <c r="W66" s="53"/>
      <c r="X66" s="45">
        <v>1</v>
      </c>
      <c r="Y66" s="56">
        <f t="shared" si="1"/>
        <v>71.5</v>
      </c>
      <c r="Z66" s="57">
        <f t="shared" si="2"/>
        <v>14761.3752</v>
      </c>
      <c r="AA66" s="58">
        <f t="shared" si="3"/>
        <v>206.4528</v>
      </c>
      <c r="AB66" s="59"/>
    </row>
    <row r="67" s="3" customFormat="1" ht="21" customHeight="1" spans="1:28">
      <c r="A67" s="24">
        <v>63</v>
      </c>
      <c r="B67" s="25" t="s">
        <v>105</v>
      </c>
      <c r="C67" s="26"/>
      <c r="D67" s="27">
        <v>1922000</v>
      </c>
      <c r="E67" s="28" t="s">
        <v>44</v>
      </c>
      <c r="F67" s="29">
        <v>80</v>
      </c>
      <c r="G67" s="30">
        <v>4.05</v>
      </c>
      <c r="H67" s="29">
        <v>9</v>
      </c>
      <c r="I67" s="42">
        <f t="shared" si="4"/>
        <v>29.16</v>
      </c>
      <c r="J67" s="43" t="s">
        <v>40</v>
      </c>
      <c r="K67" s="44">
        <v>1859000</v>
      </c>
      <c r="L67" s="45">
        <v>7</v>
      </c>
      <c r="M67" s="45">
        <v>0.5</v>
      </c>
      <c r="N67" s="46"/>
      <c r="O67" s="44"/>
      <c r="P67" s="44"/>
      <c r="Q67" s="45"/>
      <c r="R67" s="46"/>
      <c r="S67" s="44"/>
      <c r="T67" s="44"/>
      <c r="U67" s="45"/>
      <c r="V67" s="51"/>
      <c r="W67" s="53"/>
      <c r="X67" s="45">
        <v>1</v>
      </c>
      <c r="Y67" s="56">
        <f t="shared" si="1"/>
        <v>71.5</v>
      </c>
      <c r="Z67" s="57">
        <f t="shared" si="2"/>
        <v>5003.856</v>
      </c>
      <c r="AA67" s="58">
        <f t="shared" si="3"/>
        <v>69.984</v>
      </c>
      <c r="AB67" s="59"/>
    </row>
    <row r="68" s="3" customFormat="1" ht="21" customHeight="1" spans="1:28">
      <c r="A68" s="24">
        <v>64</v>
      </c>
      <c r="B68" s="25" t="s">
        <v>106</v>
      </c>
      <c r="C68" s="26"/>
      <c r="D68" s="27">
        <v>1922000</v>
      </c>
      <c r="E68" s="28" t="s">
        <v>44</v>
      </c>
      <c r="F68" s="29">
        <v>400</v>
      </c>
      <c r="G68" s="30">
        <v>4.05</v>
      </c>
      <c r="H68" s="29">
        <v>9</v>
      </c>
      <c r="I68" s="42">
        <f t="shared" si="4"/>
        <v>145.8</v>
      </c>
      <c r="J68" s="43" t="s">
        <v>40</v>
      </c>
      <c r="K68" s="44">
        <v>1859000</v>
      </c>
      <c r="L68" s="45">
        <v>7</v>
      </c>
      <c r="M68" s="45">
        <v>0.5</v>
      </c>
      <c r="N68" s="46"/>
      <c r="O68" s="44"/>
      <c r="P68" s="44"/>
      <c r="Q68" s="45"/>
      <c r="R68" s="46"/>
      <c r="S68" s="44"/>
      <c r="T68" s="44"/>
      <c r="U68" s="45"/>
      <c r="V68" s="51"/>
      <c r="W68" s="53"/>
      <c r="X68" s="45">
        <v>1</v>
      </c>
      <c r="Y68" s="56">
        <f t="shared" si="1"/>
        <v>71.5</v>
      </c>
      <c r="Z68" s="57">
        <f t="shared" si="2"/>
        <v>25019.28</v>
      </c>
      <c r="AA68" s="58">
        <f t="shared" si="3"/>
        <v>349.92</v>
      </c>
      <c r="AB68" s="59"/>
    </row>
    <row r="69" s="3" customFormat="1" ht="21" customHeight="1" spans="1:28">
      <c r="A69" s="24">
        <v>65</v>
      </c>
      <c r="B69" s="25" t="s">
        <v>107</v>
      </c>
      <c r="C69" s="26"/>
      <c r="D69" s="27">
        <v>1910000</v>
      </c>
      <c r="E69" s="28" t="s">
        <v>44</v>
      </c>
      <c r="F69" s="29">
        <v>188</v>
      </c>
      <c r="G69" s="30">
        <v>4.05</v>
      </c>
      <c r="H69" s="29">
        <v>9</v>
      </c>
      <c r="I69" s="42">
        <f t="shared" si="4"/>
        <v>68.526</v>
      </c>
      <c r="J69" s="43" t="s">
        <v>40</v>
      </c>
      <c r="K69" s="44">
        <v>1859000</v>
      </c>
      <c r="L69" s="45">
        <v>7</v>
      </c>
      <c r="M69" s="45">
        <v>0.5</v>
      </c>
      <c r="N69" s="46"/>
      <c r="O69" s="44"/>
      <c r="P69" s="44"/>
      <c r="Q69" s="45"/>
      <c r="R69" s="46"/>
      <c r="S69" s="44"/>
      <c r="T69" s="44"/>
      <c r="U69" s="45"/>
      <c r="V69" s="51"/>
      <c r="W69" s="53"/>
      <c r="X69" s="45">
        <v>1</v>
      </c>
      <c r="Y69" s="56">
        <f t="shared" ref="Y69:Y132" si="5">ABS(K69-D69)/1000+L69+M69+Q69+U69+X69</f>
        <v>59.5</v>
      </c>
      <c r="Z69" s="57">
        <f t="shared" ref="Z69:Z132" si="6">AA69*Y69</f>
        <v>9785.5128</v>
      </c>
      <c r="AA69" s="58">
        <f t="shared" ref="AA69:AA132" si="7">I69*2.4</f>
        <v>164.4624</v>
      </c>
      <c r="AB69" s="59"/>
    </row>
    <row r="70" s="3" customFormat="1" ht="21" customHeight="1" spans="1:28">
      <c r="A70" s="24">
        <v>66</v>
      </c>
      <c r="B70" s="25" t="s">
        <v>108</v>
      </c>
      <c r="C70" s="26"/>
      <c r="D70" s="27">
        <v>1910000</v>
      </c>
      <c r="E70" s="28" t="s">
        <v>44</v>
      </c>
      <c r="F70" s="29">
        <v>160</v>
      </c>
      <c r="G70" s="30">
        <v>11</v>
      </c>
      <c r="H70" s="29">
        <v>9</v>
      </c>
      <c r="I70" s="42">
        <f t="shared" si="4"/>
        <v>158.4</v>
      </c>
      <c r="J70" s="43" t="s">
        <v>40</v>
      </c>
      <c r="K70" s="44">
        <v>1859000</v>
      </c>
      <c r="L70" s="45">
        <v>7</v>
      </c>
      <c r="M70" s="45">
        <v>0.5</v>
      </c>
      <c r="N70" s="46"/>
      <c r="O70" s="44"/>
      <c r="P70" s="44"/>
      <c r="Q70" s="45"/>
      <c r="R70" s="46"/>
      <c r="S70" s="44"/>
      <c r="T70" s="44"/>
      <c r="U70" s="45"/>
      <c r="V70" s="51"/>
      <c r="W70" s="53"/>
      <c r="X70" s="45">
        <v>1</v>
      </c>
      <c r="Y70" s="56">
        <f t="shared" si="5"/>
        <v>59.5</v>
      </c>
      <c r="Z70" s="57">
        <f t="shared" si="6"/>
        <v>22619.52</v>
      </c>
      <c r="AA70" s="58">
        <f t="shared" si="7"/>
        <v>380.16</v>
      </c>
      <c r="AB70" s="59"/>
    </row>
    <row r="71" s="3" customFormat="1" ht="21" customHeight="1" spans="1:28">
      <c r="A71" s="24">
        <v>67</v>
      </c>
      <c r="B71" s="25" t="s">
        <v>109</v>
      </c>
      <c r="C71" s="26"/>
      <c r="D71" s="27">
        <v>1910000</v>
      </c>
      <c r="E71" s="28" t="s">
        <v>44</v>
      </c>
      <c r="F71" s="29">
        <v>35</v>
      </c>
      <c r="G71" s="30">
        <v>9.25</v>
      </c>
      <c r="H71" s="29">
        <v>9</v>
      </c>
      <c r="I71" s="42">
        <f t="shared" si="4"/>
        <v>29.1375</v>
      </c>
      <c r="J71" s="43" t="s">
        <v>40</v>
      </c>
      <c r="K71" s="44">
        <v>1859000</v>
      </c>
      <c r="L71" s="45">
        <v>7</v>
      </c>
      <c r="M71" s="45">
        <v>0.5</v>
      </c>
      <c r="N71" s="46"/>
      <c r="O71" s="44"/>
      <c r="P71" s="44"/>
      <c r="Q71" s="45"/>
      <c r="R71" s="46"/>
      <c r="S71" s="44"/>
      <c r="T71" s="44"/>
      <c r="U71" s="45"/>
      <c r="V71" s="51"/>
      <c r="W71" s="53"/>
      <c r="X71" s="45">
        <v>1</v>
      </c>
      <c r="Y71" s="56">
        <f t="shared" si="5"/>
        <v>59.5</v>
      </c>
      <c r="Z71" s="57">
        <f t="shared" si="6"/>
        <v>4160.835</v>
      </c>
      <c r="AA71" s="58">
        <f t="shared" si="7"/>
        <v>69.93</v>
      </c>
      <c r="AB71" s="59"/>
    </row>
    <row r="72" s="3" customFormat="1" ht="21" customHeight="1" spans="1:28">
      <c r="A72" s="24">
        <v>68</v>
      </c>
      <c r="B72" s="25" t="s">
        <v>110</v>
      </c>
      <c r="C72" s="26"/>
      <c r="D72" s="27">
        <v>1910000</v>
      </c>
      <c r="E72" s="28" t="s">
        <v>44</v>
      </c>
      <c r="F72" s="29">
        <v>35</v>
      </c>
      <c r="G72" s="30">
        <v>8.25</v>
      </c>
      <c r="H72" s="29">
        <v>9</v>
      </c>
      <c r="I72" s="42">
        <f t="shared" si="4"/>
        <v>25.9875</v>
      </c>
      <c r="J72" s="43" t="s">
        <v>40</v>
      </c>
      <c r="K72" s="44">
        <v>1859000</v>
      </c>
      <c r="L72" s="45">
        <v>7</v>
      </c>
      <c r="M72" s="45">
        <v>0.5</v>
      </c>
      <c r="N72" s="46"/>
      <c r="O72" s="44"/>
      <c r="P72" s="44"/>
      <c r="Q72" s="45"/>
      <c r="R72" s="46"/>
      <c r="S72" s="44"/>
      <c r="T72" s="44"/>
      <c r="U72" s="45"/>
      <c r="V72" s="51"/>
      <c r="W72" s="53"/>
      <c r="X72" s="45">
        <v>1</v>
      </c>
      <c r="Y72" s="56">
        <f t="shared" si="5"/>
        <v>59.5</v>
      </c>
      <c r="Z72" s="57">
        <f t="shared" si="6"/>
        <v>3711.015</v>
      </c>
      <c r="AA72" s="58">
        <f t="shared" si="7"/>
        <v>62.37</v>
      </c>
      <c r="AB72" s="59"/>
    </row>
    <row r="73" s="3" customFormat="1" ht="21" customHeight="1" spans="1:28">
      <c r="A73" s="24">
        <v>69</v>
      </c>
      <c r="B73" s="25" t="s">
        <v>111</v>
      </c>
      <c r="C73" s="26"/>
      <c r="D73" s="27">
        <v>1910000</v>
      </c>
      <c r="E73" s="28" t="s">
        <v>44</v>
      </c>
      <c r="F73" s="29">
        <v>80</v>
      </c>
      <c r="G73" s="30">
        <v>10.5</v>
      </c>
      <c r="H73" s="29">
        <v>9</v>
      </c>
      <c r="I73" s="42">
        <f t="shared" si="4"/>
        <v>75.6</v>
      </c>
      <c r="J73" s="43" t="s">
        <v>40</v>
      </c>
      <c r="K73" s="44">
        <v>1859000</v>
      </c>
      <c r="L73" s="45">
        <v>7</v>
      </c>
      <c r="M73" s="45">
        <v>0.5</v>
      </c>
      <c r="N73" s="46"/>
      <c r="O73" s="44"/>
      <c r="P73" s="44"/>
      <c r="Q73" s="45"/>
      <c r="R73" s="46"/>
      <c r="S73" s="44"/>
      <c r="T73" s="44"/>
      <c r="U73" s="45"/>
      <c r="V73" s="51"/>
      <c r="W73" s="53"/>
      <c r="X73" s="45">
        <v>1</v>
      </c>
      <c r="Y73" s="56">
        <f t="shared" si="5"/>
        <v>59.5</v>
      </c>
      <c r="Z73" s="57">
        <f t="shared" si="6"/>
        <v>10795.68</v>
      </c>
      <c r="AA73" s="58">
        <f t="shared" si="7"/>
        <v>181.44</v>
      </c>
      <c r="AB73" s="59"/>
    </row>
    <row r="74" s="3" customFormat="1" ht="21" customHeight="1" spans="1:28">
      <c r="A74" s="24">
        <v>70</v>
      </c>
      <c r="B74" s="25" t="s">
        <v>112</v>
      </c>
      <c r="C74" s="26"/>
      <c r="D74" s="27">
        <v>1910000</v>
      </c>
      <c r="E74" s="28" t="s">
        <v>44</v>
      </c>
      <c r="F74" s="29">
        <v>144</v>
      </c>
      <c r="G74" s="30">
        <v>4.05</v>
      </c>
      <c r="H74" s="29">
        <v>9</v>
      </c>
      <c r="I74" s="42">
        <f t="shared" si="4"/>
        <v>52.488</v>
      </c>
      <c r="J74" s="43" t="s">
        <v>40</v>
      </c>
      <c r="K74" s="44">
        <v>1859000</v>
      </c>
      <c r="L74" s="45">
        <v>7</v>
      </c>
      <c r="M74" s="45">
        <v>0.5</v>
      </c>
      <c r="N74" s="46"/>
      <c r="O74" s="44"/>
      <c r="P74" s="44"/>
      <c r="Q74" s="45"/>
      <c r="R74" s="46"/>
      <c r="S74" s="44"/>
      <c r="T74" s="44"/>
      <c r="U74" s="45"/>
      <c r="V74" s="51"/>
      <c r="W74" s="53"/>
      <c r="X74" s="45">
        <v>1</v>
      </c>
      <c r="Y74" s="56">
        <f t="shared" si="5"/>
        <v>59.5</v>
      </c>
      <c r="Z74" s="57">
        <f t="shared" si="6"/>
        <v>7495.2864</v>
      </c>
      <c r="AA74" s="58">
        <f t="shared" si="7"/>
        <v>125.9712</v>
      </c>
      <c r="AB74" s="59"/>
    </row>
    <row r="75" s="3" customFormat="1" ht="21" customHeight="1" spans="1:28">
      <c r="A75" s="24">
        <v>71</v>
      </c>
      <c r="B75" s="25" t="s">
        <v>113</v>
      </c>
      <c r="C75" s="26"/>
      <c r="D75" s="27">
        <v>1910000</v>
      </c>
      <c r="E75" s="28" t="s">
        <v>44</v>
      </c>
      <c r="F75" s="29">
        <v>440</v>
      </c>
      <c r="G75" s="30">
        <v>4.05</v>
      </c>
      <c r="H75" s="29">
        <v>9</v>
      </c>
      <c r="I75" s="42">
        <f t="shared" si="4"/>
        <v>160.38</v>
      </c>
      <c r="J75" s="43" t="s">
        <v>40</v>
      </c>
      <c r="K75" s="44">
        <v>1859000</v>
      </c>
      <c r="L75" s="45">
        <v>7</v>
      </c>
      <c r="M75" s="45">
        <v>0.5</v>
      </c>
      <c r="N75" s="46"/>
      <c r="O75" s="44"/>
      <c r="P75" s="44"/>
      <c r="Q75" s="45"/>
      <c r="R75" s="46"/>
      <c r="S75" s="44"/>
      <c r="T75" s="44"/>
      <c r="U75" s="45"/>
      <c r="V75" s="51"/>
      <c r="W75" s="53"/>
      <c r="X75" s="45">
        <v>1</v>
      </c>
      <c r="Y75" s="56">
        <f t="shared" si="5"/>
        <v>59.5</v>
      </c>
      <c r="Z75" s="57">
        <f t="shared" si="6"/>
        <v>22902.264</v>
      </c>
      <c r="AA75" s="58">
        <f t="shared" si="7"/>
        <v>384.912</v>
      </c>
      <c r="AB75" s="59"/>
    </row>
    <row r="76" s="3" customFormat="1" ht="21" customHeight="1" spans="1:28">
      <c r="A76" s="24">
        <v>72</v>
      </c>
      <c r="B76" s="25" t="s">
        <v>114</v>
      </c>
      <c r="C76" s="26"/>
      <c r="D76" s="27">
        <v>1910000</v>
      </c>
      <c r="E76" s="28" t="s">
        <v>44</v>
      </c>
      <c r="F76" s="29">
        <v>430</v>
      </c>
      <c r="G76" s="30">
        <v>4.05</v>
      </c>
      <c r="H76" s="29">
        <v>9</v>
      </c>
      <c r="I76" s="42">
        <f t="shared" si="4"/>
        <v>156.735</v>
      </c>
      <c r="J76" s="43" t="s">
        <v>40</v>
      </c>
      <c r="K76" s="44">
        <v>1859000</v>
      </c>
      <c r="L76" s="45">
        <v>7</v>
      </c>
      <c r="M76" s="45">
        <v>0.5</v>
      </c>
      <c r="N76" s="46"/>
      <c r="O76" s="44"/>
      <c r="P76" s="44"/>
      <c r="Q76" s="45"/>
      <c r="R76" s="46"/>
      <c r="S76" s="44"/>
      <c r="T76" s="44"/>
      <c r="U76" s="45"/>
      <c r="V76" s="51"/>
      <c r="W76" s="53"/>
      <c r="X76" s="45">
        <v>1</v>
      </c>
      <c r="Y76" s="56">
        <f t="shared" si="5"/>
        <v>59.5</v>
      </c>
      <c r="Z76" s="57">
        <f t="shared" si="6"/>
        <v>22381.758</v>
      </c>
      <c r="AA76" s="58">
        <f t="shared" si="7"/>
        <v>376.164</v>
      </c>
      <c r="AB76" s="59"/>
    </row>
    <row r="77" s="3" customFormat="1" ht="21" customHeight="1" spans="1:28">
      <c r="A77" s="24">
        <v>73</v>
      </c>
      <c r="B77" s="25" t="s">
        <v>115</v>
      </c>
      <c r="C77" s="26"/>
      <c r="D77" s="31">
        <v>1900000</v>
      </c>
      <c r="E77" s="28" t="s">
        <v>44</v>
      </c>
      <c r="F77" s="29">
        <v>200</v>
      </c>
      <c r="G77" s="30">
        <v>6</v>
      </c>
      <c r="H77" s="29">
        <v>11</v>
      </c>
      <c r="I77" s="42">
        <f t="shared" si="4"/>
        <v>132</v>
      </c>
      <c r="J77" s="43" t="s">
        <v>40</v>
      </c>
      <c r="K77" s="44">
        <v>1859000</v>
      </c>
      <c r="L77" s="45">
        <v>7</v>
      </c>
      <c r="M77" s="45">
        <v>0.5</v>
      </c>
      <c r="N77" s="46"/>
      <c r="O77" s="44"/>
      <c r="P77" s="44"/>
      <c r="Q77" s="45"/>
      <c r="R77" s="46"/>
      <c r="S77" s="44"/>
      <c r="T77" s="44"/>
      <c r="U77" s="45"/>
      <c r="V77" s="51"/>
      <c r="W77" s="53"/>
      <c r="X77" s="45">
        <v>1</v>
      </c>
      <c r="Y77" s="56">
        <f t="shared" si="5"/>
        <v>49.5</v>
      </c>
      <c r="Z77" s="57">
        <f t="shared" si="6"/>
        <v>15681.6</v>
      </c>
      <c r="AA77" s="58">
        <f t="shared" si="7"/>
        <v>316.8</v>
      </c>
      <c r="AB77" s="59"/>
    </row>
    <row r="78" s="3" customFormat="1" ht="21" customHeight="1" spans="1:28">
      <c r="A78" s="24">
        <v>74</v>
      </c>
      <c r="B78" s="25" t="s">
        <v>116</v>
      </c>
      <c r="C78" s="26"/>
      <c r="D78" s="27">
        <v>1900000</v>
      </c>
      <c r="E78" s="28" t="s">
        <v>44</v>
      </c>
      <c r="F78" s="29">
        <v>80</v>
      </c>
      <c r="G78" s="30">
        <v>6</v>
      </c>
      <c r="H78" s="29">
        <v>11</v>
      </c>
      <c r="I78" s="42">
        <f t="shared" si="4"/>
        <v>52.8</v>
      </c>
      <c r="J78" s="43" t="s">
        <v>40</v>
      </c>
      <c r="K78" s="44">
        <v>1859000</v>
      </c>
      <c r="L78" s="45">
        <v>7</v>
      </c>
      <c r="M78" s="45">
        <v>0.5</v>
      </c>
      <c r="N78" s="46"/>
      <c r="O78" s="44"/>
      <c r="P78" s="44"/>
      <c r="Q78" s="45"/>
      <c r="R78" s="46"/>
      <c r="S78" s="44"/>
      <c r="T78" s="44"/>
      <c r="U78" s="45"/>
      <c r="V78" s="51"/>
      <c r="W78" s="53"/>
      <c r="X78" s="45">
        <v>1</v>
      </c>
      <c r="Y78" s="56">
        <f t="shared" si="5"/>
        <v>49.5</v>
      </c>
      <c r="Z78" s="57">
        <f t="shared" si="6"/>
        <v>6272.64</v>
      </c>
      <c r="AA78" s="58">
        <f t="shared" si="7"/>
        <v>126.72</v>
      </c>
      <c r="AB78" s="59"/>
    </row>
    <row r="79" s="3" customFormat="1" ht="21" customHeight="1" spans="1:28">
      <c r="A79" s="24">
        <v>75</v>
      </c>
      <c r="B79" s="25" t="s">
        <v>117</v>
      </c>
      <c r="C79" s="26"/>
      <c r="D79" s="27">
        <v>1899000</v>
      </c>
      <c r="E79" s="28" t="s">
        <v>44</v>
      </c>
      <c r="F79" s="29">
        <v>250</v>
      </c>
      <c r="G79" s="30">
        <v>4.05</v>
      </c>
      <c r="H79" s="29">
        <v>9</v>
      </c>
      <c r="I79" s="42">
        <f t="shared" si="4"/>
        <v>91.125</v>
      </c>
      <c r="J79" s="43" t="s">
        <v>40</v>
      </c>
      <c r="K79" s="44">
        <v>1859000</v>
      </c>
      <c r="L79" s="45">
        <v>7</v>
      </c>
      <c r="M79" s="45">
        <v>0.5</v>
      </c>
      <c r="N79" s="46"/>
      <c r="O79" s="44"/>
      <c r="P79" s="44"/>
      <c r="Q79" s="45"/>
      <c r="R79" s="46"/>
      <c r="S79" s="44"/>
      <c r="T79" s="44"/>
      <c r="U79" s="45"/>
      <c r="V79" s="51"/>
      <c r="W79" s="53"/>
      <c r="X79" s="45">
        <v>1</v>
      </c>
      <c r="Y79" s="56">
        <f t="shared" si="5"/>
        <v>48.5</v>
      </c>
      <c r="Z79" s="57">
        <f t="shared" si="6"/>
        <v>10606.95</v>
      </c>
      <c r="AA79" s="58">
        <f t="shared" si="7"/>
        <v>218.7</v>
      </c>
      <c r="AB79" s="59"/>
    </row>
    <row r="80" s="3" customFormat="1" ht="21" customHeight="1" spans="1:28">
      <c r="A80" s="24">
        <v>76</v>
      </c>
      <c r="B80" s="25" t="s">
        <v>118</v>
      </c>
      <c r="C80" s="26"/>
      <c r="D80" s="27">
        <v>1899000</v>
      </c>
      <c r="E80" s="28" t="s">
        <v>44</v>
      </c>
      <c r="F80" s="29">
        <v>58</v>
      </c>
      <c r="G80" s="30">
        <v>4.05</v>
      </c>
      <c r="H80" s="29">
        <v>9</v>
      </c>
      <c r="I80" s="42">
        <f t="shared" ref="I80:I92" si="8">F80*G80*H80/100</f>
        <v>21.141</v>
      </c>
      <c r="J80" s="43" t="s">
        <v>40</v>
      </c>
      <c r="K80" s="44">
        <v>1859000</v>
      </c>
      <c r="L80" s="45">
        <v>7</v>
      </c>
      <c r="M80" s="45">
        <v>0.5</v>
      </c>
      <c r="N80" s="46"/>
      <c r="O80" s="44"/>
      <c r="P80" s="44"/>
      <c r="Q80" s="45"/>
      <c r="R80" s="46"/>
      <c r="S80" s="44"/>
      <c r="T80" s="44"/>
      <c r="U80" s="45"/>
      <c r="V80" s="51"/>
      <c r="W80" s="53"/>
      <c r="X80" s="45">
        <v>1</v>
      </c>
      <c r="Y80" s="56">
        <f t="shared" si="5"/>
        <v>48.5</v>
      </c>
      <c r="Z80" s="57">
        <f t="shared" si="6"/>
        <v>2460.8124</v>
      </c>
      <c r="AA80" s="58">
        <f t="shared" si="7"/>
        <v>50.7384</v>
      </c>
      <c r="AB80" s="59"/>
    </row>
    <row r="81" s="3" customFormat="1" ht="21" customHeight="1" spans="1:28">
      <c r="A81" s="24">
        <v>77</v>
      </c>
      <c r="B81" s="25" t="s">
        <v>119</v>
      </c>
      <c r="C81" s="26"/>
      <c r="D81" s="27">
        <v>1899000</v>
      </c>
      <c r="E81" s="28" t="s">
        <v>44</v>
      </c>
      <c r="F81" s="29">
        <v>112</v>
      </c>
      <c r="G81" s="30">
        <v>4.05</v>
      </c>
      <c r="H81" s="29">
        <v>9</v>
      </c>
      <c r="I81" s="42">
        <f t="shared" si="8"/>
        <v>40.824</v>
      </c>
      <c r="J81" s="43" t="s">
        <v>40</v>
      </c>
      <c r="K81" s="44">
        <v>1859000</v>
      </c>
      <c r="L81" s="45">
        <v>7</v>
      </c>
      <c r="M81" s="45">
        <v>0.5</v>
      </c>
      <c r="N81" s="46"/>
      <c r="O81" s="44"/>
      <c r="P81" s="44"/>
      <c r="Q81" s="45"/>
      <c r="R81" s="46"/>
      <c r="S81" s="44"/>
      <c r="T81" s="44"/>
      <c r="U81" s="45"/>
      <c r="V81" s="51"/>
      <c r="W81" s="53"/>
      <c r="X81" s="45">
        <v>1</v>
      </c>
      <c r="Y81" s="56">
        <f t="shared" si="5"/>
        <v>48.5</v>
      </c>
      <c r="Z81" s="57">
        <f t="shared" si="6"/>
        <v>4751.9136</v>
      </c>
      <c r="AA81" s="58">
        <f t="shared" si="7"/>
        <v>97.9776</v>
      </c>
      <c r="AB81" s="59"/>
    </row>
    <row r="82" s="3" customFormat="1" ht="21" customHeight="1" spans="1:28">
      <c r="A82" s="24">
        <v>78</v>
      </c>
      <c r="B82" s="25" t="s">
        <v>120</v>
      </c>
      <c r="C82" s="26"/>
      <c r="D82" s="27">
        <v>1899000</v>
      </c>
      <c r="E82" s="28" t="s">
        <v>44</v>
      </c>
      <c r="F82" s="29">
        <v>200</v>
      </c>
      <c r="G82" s="30">
        <v>8</v>
      </c>
      <c r="H82" s="29">
        <v>9</v>
      </c>
      <c r="I82" s="42">
        <f t="shared" si="8"/>
        <v>144</v>
      </c>
      <c r="J82" s="43" t="s">
        <v>40</v>
      </c>
      <c r="K82" s="44">
        <v>1859000</v>
      </c>
      <c r="L82" s="45">
        <v>7</v>
      </c>
      <c r="M82" s="45">
        <v>0.5</v>
      </c>
      <c r="N82" s="46"/>
      <c r="O82" s="44"/>
      <c r="P82" s="44"/>
      <c r="Q82" s="45"/>
      <c r="R82" s="46"/>
      <c r="S82" s="44"/>
      <c r="T82" s="44"/>
      <c r="U82" s="45"/>
      <c r="V82" s="51"/>
      <c r="W82" s="53"/>
      <c r="X82" s="45">
        <v>1</v>
      </c>
      <c r="Y82" s="56">
        <f t="shared" si="5"/>
        <v>48.5</v>
      </c>
      <c r="Z82" s="57">
        <f t="shared" si="6"/>
        <v>16761.6</v>
      </c>
      <c r="AA82" s="58">
        <f t="shared" si="7"/>
        <v>345.6</v>
      </c>
      <c r="AB82" s="59"/>
    </row>
    <row r="83" s="3" customFormat="1" ht="21" customHeight="1" spans="1:28">
      <c r="A83" s="24">
        <v>79</v>
      </c>
      <c r="B83" s="25" t="s">
        <v>121</v>
      </c>
      <c r="C83" s="26"/>
      <c r="D83" s="27">
        <v>1899000</v>
      </c>
      <c r="E83" s="28" t="s">
        <v>44</v>
      </c>
      <c r="F83" s="29">
        <v>200</v>
      </c>
      <c r="G83" s="30">
        <v>8</v>
      </c>
      <c r="H83" s="29">
        <v>9</v>
      </c>
      <c r="I83" s="42">
        <f t="shared" si="8"/>
        <v>144</v>
      </c>
      <c r="J83" s="43" t="s">
        <v>40</v>
      </c>
      <c r="K83" s="44">
        <v>1859000</v>
      </c>
      <c r="L83" s="45">
        <v>7</v>
      </c>
      <c r="M83" s="45">
        <v>0.5</v>
      </c>
      <c r="N83" s="46"/>
      <c r="O83" s="44"/>
      <c r="P83" s="44"/>
      <c r="Q83" s="45"/>
      <c r="R83" s="46"/>
      <c r="S83" s="44"/>
      <c r="T83" s="44"/>
      <c r="U83" s="45"/>
      <c r="V83" s="51"/>
      <c r="W83" s="53"/>
      <c r="X83" s="45">
        <v>1</v>
      </c>
      <c r="Y83" s="56">
        <f t="shared" si="5"/>
        <v>48.5</v>
      </c>
      <c r="Z83" s="57">
        <f t="shared" si="6"/>
        <v>16761.6</v>
      </c>
      <c r="AA83" s="58">
        <f t="shared" si="7"/>
        <v>345.6</v>
      </c>
      <c r="AB83" s="59"/>
    </row>
    <row r="84" s="3" customFormat="1" ht="21" customHeight="1" spans="1:28">
      <c r="A84" s="24">
        <v>80</v>
      </c>
      <c r="B84" s="25" t="s">
        <v>122</v>
      </c>
      <c r="C84" s="26"/>
      <c r="D84" s="27">
        <v>1899000</v>
      </c>
      <c r="E84" s="28" t="s">
        <v>44</v>
      </c>
      <c r="F84" s="29">
        <v>72</v>
      </c>
      <c r="G84" s="30">
        <v>4.05</v>
      </c>
      <c r="H84" s="29">
        <v>9</v>
      </c>
      <c r="I84" s="42">
        <f t="shared" si="8"/>
        <v>26.244</v>
      </c>
      <c r="J84" s="43" t="s">
        <v>40</v>
      </c>
      <c r="K84" s="44">
        <v>1859000</v>
      </c>
      <c r="L84" s="45">
        <v>7</v>
      </c>
      <c r="M84" s="45">
        <v>0.5</v>
      </c>
      <c r="N84" s="46"/>
      <c r="O84" s="44"/>
      <c r="P84" s="44"/>
      <c r="Q84" s="45"/>
      <c r="R84" s="46"/>
      <c r="S84" s="44"/>
      <c r="T84" s="44"/>
      <c r="U84" s="45"/>
      <c r="V84" s="51"/>
      <c r="W84" s="53"/>
      <c r="X84" s="45">
        <v>1</v>
      </c>
      <c r="Y84" s="56">
        <f t="shared" si="5"/>
        <v>48.5</v>
      </c>
      <c r="Z84" s="57">
        <f t="shared" si="6"/>
        <v>3054.8016</v>
      </c>
      <c r="AA84" s="58">
        <f t="shared" si="7"/>
        <v>62.9856</v>
      </c>
      <c r="AB84" s="59"/>
    </row>
    <row r="85" s="3" customFormat="1" ht="21" customHeight="1" spans="1:28">
      <c r="A85" s="24">
        <v>81</v>
      </c>
      <c r="B85" s="25" t="s">
        <v>123</v>
      </c>
      <c r="C85" s="26"/>
      <c r="D85" s="27">
        <v>1899000</v>
      </c>
      <c r="E85" s="28" t="s">
        <v>44</v>
      </c>
      <c r="F85" s="29">
        <v>58</v>
      </c>
      <c r="G85" s="30">
        <v>4.05</v>
      </c>
      <c r="H85" s="29">
        <v>9</v>
      </c>
      <c r="I85" s="42">
        <f t="shared" si="8"/>
        <v>21.141</v>
      </c>
      <c r="J85" s="43" t="s">
        <v>40</v>
      </c>
      <c r="K85" s="44">
        <v>1859000</v>
      </c>
      <c r="L85" s="45">
        <v>7</v>
      </c>
      <c r="M85" s="45">
        <v>0.5</v>
      </c>
      <c r="N85" s="46"/>
      <c r="O85" s="44"/>
      <c r="P85" s="44"/>
      <c r="Q85" s="45"/>
      <c r="R85" s="46"/>
      <c r="S85" s="44"/>
      <c r="T85" s="44"/>
      <c r="U85" s="45"/>
      <c r="V85" s="51"/>
      <c r="W85" s="53"/>
      <c r="X85" s="45">
        <v>1</v>
      </c>
      <c r="Y85" s="56">
        <f t="shared" si="5"/>
        <v>48.5</v>
      </c>
      <c r="Z85" s="57">
        <f t="shared" si="6"/>
        <v>2460.8124</v>
      </c>
      <c r="AA85" s="58">
        <f t="shared" si="7"/>
        <v>50.7384</v>
      </c>
      <c r="AB85" s="59"/>
    </row>
    <row r="86" s="3" customFormat="1" ht="21" customHeight="1" spans="1:28">
      <c r="A86" s="24">
        <v>82</v>
      </c>
      <c r="B86" s="25" t="s">
        <v>124</v>
      </c>
      <c r="C86" s="26"/>
      <c r="D86" s="27">
        <v>1899000</v>
      </c>
      <c r="E86" s="28" t="s">
        <v>44</v>
      </c>
      <c r="F86" s="29">
        <v>264</v>
      </c>
      <c r="G86" s="30">
        <v>4.05</v>
      </c>
      <c r="H86" s="29">
        <v>9</v>
      </c>
      <c r="I86" s="42">
        <f t="shared" si="8"/>
        <v>96.228</v>
      </c>
      <c r="J86" s="43" t="s">
        <v>40</v>
      </c>
      <c r="K86" s="44">
        <v>1859000</v>
      </c>
      <c r="L86" s="45">
        <v>7</v>
      </c>
      <c r="M86" s="45">
        <v>0.5</v>
      </c>
      <c r="N86" s="46"/>
      <c r="O86" s="44"/>
      <c r="P86" s="44"/>
      <c r="Q86" s="45"/>
      <c r="R86" s="46"/>
      <c r="S86" s="44"/>
      <c r="T86" s="44"/>
      <c r="U86" s="45"/>
      <c r="V86" s="51"/>
      <c r="W86" s="53"/>
      <c r="X86" s="45">
        <v>1</v>
      </c>
      <c r="Y86" s="56">
        <f t="shared" si="5"/>
        <v>48.5</v>
      </c>
      <c r="Z86" s="57">
        <f t="shared" si="6"/>
        <v>11200.9392</v>
      </c>
      <c r="AA86" s="58">
        <f t="shared" si="7"/>
        <v>230.9472</v>
      </c>
      <c r="AB86" s="59"/>
    </row>
    <row r="87" s="3" customFormat="1" ht="21" customHeight="1" spans="1:28">
      <c r="A87" s="24">
        <v>83</v>
      </c>
      <c r="B87" s="25" t="s">
        <v>125</v>
      </c>
      <c r="C87" s="26"/>
      <c r="D87" s="27">
        <v>1899000</v>
      </c>
      <c r="E87" s="28" t="s">
        <v>44</v>
      </c>
      <c r="F87" s="29">
        <v>250</v>
      </c>
      <c r="G87" s="30">
        <v>4.05</v>
      </c>
      <c r="H87" s="29">
        <v>9</v>
      </c>
      <c r="I87" s="42">
        <f t="shared" si="8"/>
        <v>91.125</v>
      </c>
      <c r="J87" s="43" t="s">
        <v>40</v>
      </c>
      <c r="K87" s="44">
        <v>1859000</v>
      </c>
      <c r="L87" s="45">
        <v>7</v>
      </c>
      <c r="M87" s="45">
        <v>0.5</v>
      </c>
      <c r="N87" s="46"/>
      <c r="O87" s="44"/>
      <c r="P87" s="44"/>
      <c r="Q87" s="45"/>
      <c r="R87" s="46"/>
      <c r="S87" s="44"/>
      <c r="T87" s="44"/>
      <c r="U87" s="45"/>
      <c r="V87" s="51"/>
      <c r="W87" s="53"/>
      <c r="X87" s="45">
        <v>1</v>
      </c>
      <c r="Y87" s="56">
        <f t="shared" si="5"/>
        <v>48.5</v>
      </c>
      <c r="Z87" s="57">
        <f t="shared" si="6"/>
        <v>10606.95</v>
      </c>
      <c r="AA87" s="58">
        <f t="shared" si="7"/>
        <v>218.7</v>
      </c>
      <c r="AB87" s="59"/>
    </row>
    <row r="88" s="3" customFormat="1" ht="21" customHeight="1" spans="1:28">
      <c r="A88" s="24">
        <v>84</v>
      </c>
      <c r="B88" s="25" t="s">
        <v>126</v>
      </c>
      <c r="C88" s="26"/>
      <c r="D88" s="27">
        <v>1899000</v>
      </c>
      <c r="E88" s="28" t="s">
        <v>44</v>
      </c>
      <c r="F88" s="29">
        <v>58</v>
      </c>
      <c r="G88" s="30">
        <v>4.05</v>
      </c>
      <c r="H88" s="29">
        <v>9</v>
      </c>
      <c r="I88" s="42">
        <f t="shared" si="8"/>
        <v>21.141</v>
      </c>
      <c r="J88" s="43" t="s">
        <v>40</v>
      </c>
      <c r="K88" s="44">
        <v>1859000</v>
      </c>
      <c r="L88" s="45">
        <v>7</v>
      </c>
      <c r="M88" s="45">
        <v>0.5</v>
      </c>
      <c r="N88" s="46"/>
      <c r="O88" s="44"/>
      <c r="P88" s="44"/>
      <c r="Q88" s="45"/>
      <c r="R88" s="46"/>
      <c r="S88" s="44"/>
      <c r="T88" s="44"/>
      <c r="U88" s="45"/>
      <c r="V88" s="51"/>
      <c r="W88" s="53"/>
      <c r="X88" s="45">
        <v>1</v>
      </c>
      <c r="Y88" s="56">
        <f t="shared" si="5"/>
        <v>48.5</v>
      </c>
      <c r="Z88" s="57">
        <f t="shared" si="6"/>
        <v>2460.8124</v>
      </c>
      <c r="AA88" s="58">
        <f t="shared" si="7"/>
        <v>50.7384</v>
      </c>
      <c r="AB88" s="59"/>
    </row>
    <row r="89" s="3" customFormat="1" ht="21" customHeight="1" spans="1:28">
      <c r="A89" s="24">
        <v>85</v>
      </c>
      <c r="B89" s="25" t="s">
        <v>127</v>
      </c>
      <c r="C89" s="26"/>
      <c r="D89" s="27">
        <v>1899000</v>
      </c>
      <c r="E89" s="28" t="s">
        <v>44</v>
      </c>
      <c r="F89" s="29">
        <v>112</v>
      </c>
      <c r="G89" s="30">
        <v>4.05</v>
      </c>
      <c r="H89" s="29">
        <v>9</v>
      </c>
      <c r="I89" s="42">
        <f t="shared" si="8"/>
        <v>40.824</v>
      </c>
      <c r="J89" s="43" t="s">
        <v>40</v>
      </c>
      <c r="K89" s="44">
        <v>1859000</v>
      </c>
      <c r="L89" s="45">
        <v>7</v>
      </c>
      <c r="M89" s="45">
        <v>0.5</v>
      </c>
      <c r="N89" s="46"/>
      <c r="O89" s="44"/>
      <c r="P89" s="44"/>
      <c r="Q89" s="45"/>
      <c r="R89" s="46"/>
      <c r="S89" s="44"/>
      <c r="T89" s="44"/>
      <c r="U89" s="45"/>
      <c r="V89" s="51"/>
      <c r="W89" s="53"/>
      <c r="X89" s="45">
        <v>1</v>
      </c>
      <c r="Y89" s="56">
        <f t="shared" si="5"/>
        <v>48.5</v>
      </c>
      <c r="Z89" s="57">
        <f t="shared" si="6"/>
        <v>4751.9136</v>
      </c>
      <c r="AA89" s="58">
        <f t="shared" si="7"/>
        <v>97.9776</v>
      </c>
      <c r="AB89" s="59"/>
    </row>
    <row r="90" s="3" customFormat="1" ht="21" customHeight="1" spans="1:28">
      <c r="A90" s="24">
        <v>86</v>
      </c>
      <c r="B90" s="25" t="s">
        <v>128</v>
      </c>
      <c r="C90" s="26"/>
      <c r="D90" s="27">
        <v>1899000</v>
      </c>
      <c r="E90" s="28" t="s">
        <v>44</v>
      </c>
      <c r="F90" s="29">
        <v>72</v>
      </c>
      <c r="G90" s="30">
        <v>4.05</v>
      </c>
      <c r="H90" s="29">
        <v>9</v>
      </c>
      <c r="I90" s="42">
        <f t="shared" si="8"/>
        <v>26.244</v>
      </c>
      <c r="J90" s="43" t="s">
        <v>40</v>
      </c>
      <c r="K90" s="44">
        <v>1859000</v>
      </c>
      <c r="L90" s="45">
        <v>7</v>
      </c>
      <c r="M90" s="45">
        <v>0.5</v>
      </c>
      <c r="N90" s="46"/>
      <c r="O90" s="44"/>
      <c r="P90" s="44"/>
      <c r="Q90" s="45"/>
      <c r="R90" s="46"/>
      <c r="S90" s="44"/>
      <c r="T90" s="44"/>
      <c r="U90" s="45"/>
      <c r="V90" s="51"/>
      <c r="W90" s="53"/>
      <c r="X90" s="45">
        <v>1</v>
      </c>
      <c r="Y90" s="56">
        <f t="shared" si="5"/>
        <v>48.5</v>
      </c>
      <c r="Z90" s="57">
        <f t="shared" si="6"/>
        <v>3054.8016</v>
      </c>
      <c r="AA90" s="58">
        <f t="shared" si="7"/>
        <v>62.9856</v>
      </c>
      <c r="AB90" s="59"/>
    </row>
    <row r="91" s="3" customFormat="1" ht="21" customHeight="1" spans="1:28">
      <c r="A91" s="24">
        <v>87</v>
      </c>
      <c r="B91" s="25" t="s">
        <v>129</v>
      </c>
      <c r="C91" s="26"/>
      <c r="D91" s="27">
        <v>1899000</v>
      </c>
      <c r="E91" s="28" t="s">
        <v>44</v>
      </c>
      <c r="F91" s="29">
        <v>58</v>
      </c>
      <c r="G91" s="30">
        <v>4.05</v>
      </c>
      <c r="H91" s="29">
        <v>9</v>
      </c>
      <c r="I91" s="42">
        <f t="shared" si="8"/>
        <v>21.141</v>
      </c>
      <c r="J91" s="43" t="s">
        <v>40</v>
      </c>
      <c r="K91" s="44">
        <v>1859000</v>
      </c>
      <c r="L91" s="45">
        <v>7</v>
      </c>
      <c r="M91" s="45">
        <v>0.5</v>
      </c>
      <c r="N91" s="46"/>
      <c r="O91" s="44"/>
      <c r="P91" s="44"/>
      <c r="Q91" s="45"/>
      <c r="R91" s="46"/>
      <c r="S91" s="44"/>
      <c r="T91" s="44"/>
      <c r="U91" s="45"/>
      <c r="V91" s="51"/>
      <c r="W91" s="53"/>
      <c r="X91" s="45">
        <v>1</v>
      </c>
      <c r="Y91" s="56">
        <f t="shared" si="5"/>
        <v>48.5</v>
      </c>
      <c r="Z91" s="57">
        <f t="shared" si="6"/>
        <v>2460.8124</v>
      </c>
      <c r="AA91" s="58">
        <f t="shared" si="7"/>
        <v>50.7384</v>
      </c>
      <c r="AB91" s="59"/>
    </row>
    <row r="92" s="3" customFormat="1" ht="21" customHeight="1" spans="1:28">
      <c r="A92" s="24">
        <v>88</v>
      </c>
      <c r="B92" s="25" t="s">
        <v>130</v>
      </c>
      <c r="C92" s="26"/>
      <c r="D92" s="27">
        <v>1899000</v>
      </c>
      <c r="E92" s="28" t="s">
        <v>44</v>
      </c>
      <c r="F92" s="29">
        <v>264</v>
      </c>
      <c r="G92" s="30">
        <v>4.05</v>
      </c>
      <c r="H92" s="29">
        <v>9</v>
      </c>
      <c r="I92" s="42">
        <f t="shared" si="8"/>
        <v>96.228</v>
      </c>
      <c r="J92" s="43" t="s">
        <v>40</v>
      </c>
      <c r="K92" s="44">
        <v>1859000</v>
      </c>
      <c r="L92" s="45">
        <v>7</v>
      </c>
      <c r="M92" s="45">
        <v>0.5</v>
      </c>
      <c r="N92" s="46"/>
      <c r="O92" s="44"/>
      <c r="P92" s="44"/>
      <c r="Q92" s="45"/>
      <c r="R92" s="46"/>
      <c r="S92" s="44"/>
      <c r="T92" s="44"/>
      <c r="U92" s="45"/>
      <c r="V92" s="51"/>
      <c r="W92" s="53"/>
      <c r="X92" s="45">
        <v>1</v>
      </c>
      <c r="Y92" s="56">
        <f t="shared" si="5"/>
        <v>48.5</v>
      </c>
      <c r="Z92" s="57">
        <f t="shared" si="6"/>
        <v>11200.9392</v>
      </c>
      <c r="AA92" s="58">
        <f t="shared" si="7"/>
        <v>230.9472</v>
      </c>
      <c r="AB92" s="59"/>
    </row>
    <row r="93" s="3" customFormat="1" ht="21" customHeight="1" spans="1:28">
      <c r="A93" s="24">
        <v>89</v>
      </c>
      <c r="B93" s="25" t="s">
        <v>131</v>
      </c>
      <c r="C93" s="26"/>
      <c r="D93" s="27">
        <v>1890000</v>
      </c>
      <c r="E93" s="28" t="s">
        <v>44</v>
      </c>
      <c r="F93" s="29">
        <v>270</v>
      </c>
      <c r="G93" s="30">
        <v>4.05</v>
      </c>
      <c r="H93" s="29">
        <v>0</v>
      </c>
      <c r="I93" s="42">
        <v>87.48</v>
      </c>
      <c r="J93" s="43" t="s">
        <v>40</v>
      </c>
      <c r="K93" s="44">
        <v>1859000</v>
      </c>
      <c r="L93" s="45">
        <v>7</v>
      </c>
      <c r="M93" s="45">
        <v>0.5</v>
      </c>
      <c r="N93" s="46"/>
      <c r="O93" s="44"/>
      <c r="P93" s="44"/>
      <c r="Q93" s="45"/>
      <c r="R93" s="46"/>
      <c r="S93" s="44"/>
      <c r="T93" s="44"/>
      <c r="U93" s="45"/>
      <c r="V93" s="51"/>
      <c r="W93" s="53"/>
      <c r="X93" s="45">
        <v>1</v>
      </c>
      <c r="Y93" s="56">
        <f t="shared" si="5"/>
        <v>39.5</v>
      </c>
      <c r="Z93" s="57">
        <f t="shared" si="6"/>
        <v>8293.104</v>
      </c>
      <c r="AA93" s="58">
        <f t="shared" si="7"/>
        <v>209.952</v>
      </c>
      <c r="AB93" s="59"/>
    </row>
    <row r="94" s="3" customFormat="1" ht="21" customHeight="1" spans="1:28">
      <c r="A94" s="24">
        <v>90</v>
      </c>
      <c r="B94" s="25" t="s">
        <v>132</v>
      </c>
      <c r="C94" s="26"/>
      <c r="D94" s="27">
        <v>1890000</v>
      </c>
      <c r="E94" s="28" t="s">
        <v>44</v>
      </c>
      <c r="F94" s="29">
        <v>50</v>
      </c>
      <c r="G94" s="30">
        <v>8</v>
      </c>
      <c r="H94" s="29">
        <v>0</v>
      </c>
      <c r="I94" s="42">
        <v>32</v>
      </c>
      <c r="J94" s="43" t="s">
        <v>40</v>
      </c>
      <c r="K94" s="44">
        <v>1859000</v>
      </c>
      <c r="L94" s="45">
        <v>7</v>
      </c>
      <c r="M94" s="45">
        <v>0.5</v>
      </c>
      <c r="N94" s="46"/>
      <c r="O94" s="44"/>
      <c r="P94" s="44"/>
      <c r="Q94" s="45"/>
      <c r="R94" s="46"/>
      <c r="S94" s="44"/>
      <c r="T94" s="44"/>
      <c r="U94" s="45"/>
      <c r="V94" s="51"/>
      <c r="W94" s="53"/>
      <c r="X94" s="45">
        <v>1</v>
      </c>
      <c r="Y94" s="56">
        <f t="shared" si="5"/>
        <v>39.5</v>
      </c>
      <c r="Z94" s="57">
        <f t="shared" si="6"/>
        <v>3033.6</v>
      </c>
      <c r="AA94" s="58">
        <f t="shared" si="7"/>
        <v>76.8</v>
      </c>
      <c r="AB94" s="59"/>
    </row>
    <row r="95" s="3" customFormat="1" ht="21" customHeight="1" spans="1:28">
      <c r="A95" s="24">
        <v>91</v>
      </c>
      <c r="B95" s="25" t="s">
        <v>132</v>
      </c>
      <c r="C95" s="26"/>
      <c r="D95" s="27">
        <v>1890000</v>
      </c>
      <c r="E95" s="28" t="s">
        <v>44</v>
      </c>
      <c r="F95" s="29">
        <v>50</v>
      </c>
      <c r="G95" s="30">
        <v>13.5</v>
      </c>
      <c r="H95" s="29">
        <v>9</v>
      </c>
      <c r="I95" s="42">
        <f t="shared" ref="I95:I99" si="9">F95*G95*H95/100</f>
        <v>60.75</v>
      </c>
      <c r="J95" s="43" t="s">
        <v>40</v>
      </c>
      <c r="K95" s="44">
        <v>1859000</v>
      </c>
      <c r="L95" s="45">
        <v>7</v>
      </c>
      <c r="M95" s="45">
        <v>0.5</v>
      </c>
      <c r="N95" s="46"/>
      <c r="O95" s="44"/>
      <c r="P95" s="44"/>
      <c r="Q95" s="45"/>
      <c r="R95" s="46"/>
      <c r="S95" s="44"/>
      <c r="T95" s="44"/>
      <c r="U95" s="45"/>
      <c r="V95" s="51"/>
      <c r="W95" s="53"/>
      <c r="X95" s="45">
        <v>1</v>
      </c>
      <c r="Y95" s="56">
        <f t="shared" si="5"/>
        <v>39.5</v>
      </c>
      <c r="Z95" s="57">
        <f t="shared" si="6"/>
        <v>5759.1</v>
      </c>
      <c r="AA95" s="58">
        <f t="shared" si="7"/>
        <v>145.8</v>
      </c>
      <c r="AB95" s="59"/>
    </row>
    <row r="96" s="3" customFormat="1" ht="21" customHeight="1" spans="1:28">
      <c r="A96" s="24">
        <v>92</v>
      </c>
      <c r="B96" s="25" t="s">
        <v>133</v>
      </c>
      <c r="C96" s="26"/>
      <c r="D96" s="27">
        <v>1890000</v>
      </c>
      <c r="E96" s="28" t="s">
        <v>44</v>
      </c>
      <c r="F96" s="29">
        <v>50</v>
      </c>
      <c r="G96" s="30">
        <v>26</v>
      </c>
      <c r="H96" s="29">
        <v>0</v>
      </c>
      <c r="I96" s="42">
        <v>78</v>
      </c>
      <c r="J96" s="43" t="s">
        <v>40</v>
      </c>
      <c r="K96" s="44">
        <v>1859000</v>
      </c>
      <c r="L96" s="45">
        <v>7</v>
      </c>
      <c r="M96" s="45">
        <v>0.5</v>
      </c>
      <c r="N96" s="46"/>
      <c r="O96" s="44"/>
      <c r="P96" s="44"/>
      <c r="Q96" s="45"/>
      <c r="R96" s="46"/>
      <c r="S96" s="44"/>
      <c r="T96" s="44"/>
      <c r="U96" s="45"/>
      <c r="V96" s="51"/>
      <c r="W96" s="53"/>
      <c r="X96" s="45">
        <v>1</v>
      </c>
      <c r="Y96" s="56">
        <f t="shared" si="5"/>
        <v>39.5</v>
      </c>
      <c r="Z96" s="57">
        <f t="shared" si="6"/>
        <v>7394.4</v>
      </c>
      <c r="AA96" s="58">
        <f t="shared" si="7"/>
        <v>187.2</v>
      </c>
      <c r="AB96" s="59"/>
    </row>
    <row r="97" s="3" customFormat="1" ht="21" customHeight="1" spans="1:28">
      <c r="A97" s="24">
        <v>93</v>
      </c>
      <c r="B97" s="25" t="s">
        <v>134</v>
      </c>
      <c r="C97" s="26"/>
      <c r="D97" s="27">
        <v>1890000</v>
      </c>
      <c r="E97" s="28" t="s">
        <v>44</v>
      </c>
      <c r="F97" s="29">
        <v>48</v>
      </c>
      <c r="G97" s="30">
        <v>25</v>
      </c>
      <c r="H97" s="29">
        <v>9</v>
      </c>
      <c r="I97" s="42">
        <f t="shared" si="9"/>
        <v>108</v>
      </c>
      <c r="J97" s="43" t="s">
        <v>40</v>
      </c>
      <c r="K97" s="44">
        <v>1859000</v>
      </c>
      <c r="L97" s="45">
        <v>7</v>
      </c>
      <c r="M97" s="45">
        <v>0.5</v>
      </c>
      <c r="N97" s="46"/>
      <c r="O97" s="44"/>
      <c r="P97" s="44"/>
      <c r="Q97" s="45"/>
      <c r="R97" s="46"/>
      <c r="S97" s="44"/>
      <c r="T97" s="44"/>
      <c r="U97" s="45"/>
      <c r="V97" s="51"/>
      <c r="W97" s="53"/>
      <c r="X97" s="45">
        <v>1</v>
      </c>
      <c r="Y97" s="56">
        <f t="shared" si="5"/>
        <v>39.5</v>
      </c>
      <c r="Z97" s="57">
        <f t="shared" si="6"/>
        <v>10238.4</v>
      </c>
      <c r="AA97" s="58">
        <f t="shared" si="7"/>
        <v>259.2</v>
      </c>
      <c r="AB97" s="59"/>
    </row>
    <row r="98" s="3" customFormat="1" ht="21" customHeight="1" spans="1:28">
      <c r="A98" s="24">
        <v>94</v>
      </c>
      <c r="B98" s="25" t="s">
        <v>135</v>
      </c>
      <c r="C98" s="26"/>
      <c r="D98" s="27">
        <v>1890000</v>
      </c>
      <c r="E98" s="28" t="s">
        <v>44</v>
      </c>
      <c r="F98" s="29">
        <v>48</v>
      </c>
      <c r="G98" s="30">
        <v>19.5</v>
      </c>
      <c r="H98" s="29">
        <v>9</v>
      </c>
      <c r="I98" s="42">
        <f t="shared" si="9"/>
        <v>84.24</v>
      </c>
      <c r="J98" s="43" t="s">
        <v>40</v>
      </c>
      <c r="K98" s="44">
        <v>1859000</v>
      </c>
      <c r="L98" s="45">
        <v>7</v>
      </c>
      <c r="M98" s="45">
        <v>0.5</v>
      </c>
      <c r="N98" s="46"/>
      <c r="O98" s="44"/>
      <c r="P98" s="44"/>
      <c r="Q98" s="45"/>
      <c r="R98" s="46"/>
      <c r="S98" s="44"/>
      <c r="T98" s="44"/>
      <c r="U98" s="45"/>
      <c r="V98" s="51"/>
      <c r="W98" s="53"/>
      <c r="X98" s="45">
        <v>1</v>
      </c>
      <c r="Y98" s="56">
        <f t="shared" si="5"/>
        <v>39.5</v>
      </c>
      <c r="Z98" s="57">
        <f t="shared" si="6"/>
        <v>7985.952</v>
      </c>
      <c r="AA98" s="58">
        <f t="shared" si="7"/>
        <v>202.176</v>
      </c>
      <c r="AB98" s="59"/>
    </row>
    <row r="99" s="3" customFormat="1" ht="21" customHeight="1" spans="1:28">
      <c r="A99" s="24">
        <v>95</v>
      </c>
      <c r="B99" s="25" t="s">
        <v>136</v>
      </c>
      <c r="C99" s="26"/>
      <c r="D99" s="27">
        <v>1890000</v>
      </c>
      <c r="E99" s="28" t="s">
        <v>44</v>
      </c>
      <c r="F99" s="29">
        <v>88</v>
      </c>
      <c r="G99" s="30">
        <v>16.5</v>
      </c>
      <c r="H99" s="29">
        <v>9</v>
      </c>
      <c r="I99" s="42">
        <f t="shared" si="9"/>
        <v>130.68</v>
      </c>
      <c r="J99" s="43" t="s">
        <v>40</v>
      </c>
      <c r="K99" s="44">
        <v>1859000</v>
      </c>
      <c r="L99" s="45">
        <v>7</v>
      </c>
      <c r="M99" s="45">
        <v>0.5</v>
      </c>
      <c r="N99" s="46"/>
      <c r="O99" s="44"/>
      <c r="P99" s="44"/>
      <c r="Q99" s="45"/>
      <c r="R99" s="46"/>
      <c r="S99" s="44"/>
      <c r="T99" s="44"/>
      <c r="U99" s="45"/>
      <c r="V99" s="51"/>
      <c r="W99" s="53"/>
      <c r="X99" s="45">
        <v>1</v>
      </c>
      <c r="Y99" s="56">
        <f t="shared" si="5"/>
        <v>39.5</v>
      </c>
      <c r="Z99" s="57">
        <f t="shared" si="6"/>
        <v>12388.464</v>
      </c>
      <c r="AA99" s="58">
        <f t="shared" si="7"/>
        <v>313.632</v>
      </c>
      <c r="AB99" s="59"/>
    </row>
    <row r="100" s="3" customFormat="1" ht="21" customHeight="1" spans="1:28">
      <c r="A100" s="24">
        <v>96</v>
      </c>
      <c r="B100" s="25" t="s">
        <v>137</v>
      </c>
      <c r="C100" s="26"/>
      <c r="D100" s="27">
        <v>1890000</v>
      </c>
      <c r="E100" s="28" t="s">
        <v>44</v>
      </c>
      <c r="F100" s="29">
        <v>50</v>
      </c>
      <c r="G100" s="30">
        <v>11</v>
      </c>
      <c r="H100" s="29">
        <v>0</v>
      </c>
      <c r="I100" s="42">
        <v>44</v>
      </c>
      <c r="J100" s="43" t="s">
        <v>40</v>
      </c>
      <c r="K100" s="44">
        <v>1859000</v>
      </c>
      <c r="L100" s="45">
        <v>7</v>
      </c>
      <c r="M100" s="45">
        <v>0.5</v>
      </c>
      <c r="N100" s="46"/>
      <c r="O100" s="44"/>
      <c r="P100" s="44"/>
      <c r="Q100" s="45"/>
      <c r="R100" s="46"/>
      <c r="S100" s="44"/>
      <c r="T100" s="44"/>
      <c r="U100" s="45"/>
      <c r="V100" s="51"/>
      <c r="W100" s="53"/>
      <c r="X100" s="45">
        <v>1</v>
      </c>
      <c r="Y100" s="56">
        <f t="shared" si="5"/>
        <v>39.5</v>
      </c>
      <c r="Z100" s="57">
        <f t="shared" si="6"/>
        <v>4171.2</v>
      </c>
      <c r="AA100" s="58">
        <f t="shared" si="7"/>
        <v>105.6</v>
      </c>
      <c r="AB100" s="59"/>
    </row>
    <row r="101" s="3" customFormat="1" ht="21" customHeight="1" spans="1:28">
      <c r="A101" s="24">
        <v>97</v>
      </c>
      <c r="B101" s="25" t="s">
        <v>138</v>
      </c>
      <c r="C101" s="26"/>
      <c r="D101" s="27">
        <v>1890000</v>
      </c>
      <c r="E101" s="28" t="s">
        <v>44</v>
      </c>
      <c r="F101" s="29">
        <v>192</v>
      </c>
      <c r="G101" s="30">
        <v>8</v>
      </c>
      <c r="H101" s="29">
        <v>0</v>
      </c>
      <c r="I101" s="42">
        <v>122.88</v>
      </c>
      <c r="J101" s="43" t="s">
        <v>40</v>
      </c>
      <c r="K101" s="44">
        <v>1859000</v>
      </c>
      <c r="L101" s="45">
        <v>7</v>
      </c>
      <c r="M101" s="45">
        <v>0.5</v>
      </c>
      <c r="N101" s="46"/>
      <c r="O101" s="44"/>
      <c r="P101" s="44"/>
      <c r="Q101" s="45"/>
      <c r="R101" s="46"/>
      <c r="S101" s="44"/>
      <c r="T101" s="44"/>
      <c r="U101" s="45"/>
      <c r="V101" s="51"/>
      <c r="W101" s="53"/>
      <c r="X101" s="45">
        <v>1</v>
      </c>
      <c r="Y101" s="56">
        <f t="shared" si="5"/>
        <v>39.5</v>
      </c>
      <c r="Z101" s="57">
        <f t="shared" si="6"/>
        <v>11649.024</v>
      </c>
      <c r="AA101" s="58">
        <f t="shared" si="7"/>
        <v>294.912</v>
      </c>
      <c r="AB101" s="59"/>
    </row>
    <row r="102" s="3" customFormat="1" ht="21" customHeight="1" spans="1:28">
      <c r="A102" s="24">
        <v>98</v>
      </c>
      <c r="B102" s="25" t="s">
        <v>139</v>
      </c>
      <c r="C102" s="26"/>
      <c r="D102" s="27">
        <v>1890000</v>
      </c>
      <c r="E102" s="28" t="s">
        <v>44</v>
      </c>
      <c r="F102" s="29">
        <v>270</v>
      </c>
      <c r="G102" s="30">
        <v>4.05</v>
      </c>
      <c r="H102" s="29">
        <v>9</v>
      </c>
      <c r="I102" s="42">
        <f t="shared" ref="I102:I110" si="10">F102*G102*H102/100</f>
        <v>98.415</v>
      </c>
      <c r="J102" s="43" t="s">
        <v>40</v>
      </c>
      <c r="K102" s="44">
        <v>1859000</v>
      </c>
      <c r="L102" s="45">
        <v>7</v>
      </c>
      <c r="M102" s="45">
        <v>0.5</v>
      </c>
      <c r="N102" s="46"/>
      <c r="O102" s="44"/>
      <c r="P102" s="44"/>
      <c r="Q102" s="45"/>
      <c r="R102" s="46"/>
      <c r="S102" s="44"/>
      <c r="T102" s="44"/>
      <c r="U102" s="45"/>
      <c r="V102" s="51"/>
      <c r="W102" s="53"/>
      <c r="X102" s="45">
        <v>1</v>
      </c>
      <c r="Y102" s="56">
        <f t="shared" si="5"/>
        <v>39.5</v>
      </c>
      <c r="Z102" s="57">
        <f t="shared" si="6"/>
        <v>9329.742</v>
      </c>
      <c r="AA102" s="58">
        <f t="shared" si="7"/>
        <v>236.196</v>
      </c>
      <c r="AB102" s="59"/>
    </row>
    <row r="103" s="3" customFormat="1" ht="21" customHeight="1" spans="1:28">
      <c r="A103" s="24">
        <v>99</v>
      </c>
      <c r="B103" s="25" t="s">
        <v>140</v>
      </c>
      <c r="C103" s="26"/>
      <c r="D103" s="27">
        <v>1890000</v>
      </c>
      <c r="E103" s="28" t="s">
        <v>44</v>
      </c>
      <c r="F103" s="29">
        <v>40</v>
      </c>
      <c r="G103" s="30">
        <v>7</v>
      </c>
      <c r="H103" s="29">
        <v>0</v>
      </c>
      <c r="I103" s="42">
        <v>22.4</v>
      </c>
      <c r="J103" s="43" t="s">
        <v>40</v>
      </c>
      <c r="K103" s="44">
        <v>1859000</v>
      </c>
      <c r="L103" s="45">
        <v>7</v>
      </c>
      <c r="M103" s="45">
        <v>0.5</v>
      </c>
      <c r="N103" s="46"/>
      <c r="O103" s="44"/>
      <c r="P103" s="44"/>
      <c r="Q103" s="45"/>
      <c r="R103" s="46"/>
      <c r="S103" s="44"/>
      <c r="T103" s="44"/>
      <c r="U103" s="45"/>
      <c r="V103" s="51"/>
      <c r="W103" s="53"/>
      <c r="X103" s="45">
        <v>1</v>
      </c>
      <c r="Y103" s="56">
        <f t="shared" si="5"/>
        <v>39.5</v>
      </c>
      <c r="Z103" s="57">
        <f t="shared" si="6"/>
        <v>2123.52</v>
      </c>
      <c r="AA103" s="58">
        <f t="shared" si="7"/>
        <v>53.76</v>
      </c>
      <c r="AB103" s="59"/>
    </row>
    <row r="104" s="3" customFormat="1" ht="21" customHeight="1" spans="1:28">
      <c r="A104" s="24">
        <v>100</v>
      </c>
      <c r="B104" s="25" t="s">
        <v>141</v>
      </c>
      <c r="C104" s="26"/>
      <c r="D104" s="27">
        <v>1890000</v>
      </c>
      <c r="E104" s="28" t="s">
        <v>44</v>
      </c>
      <c r="F104" s="29">
        <v>44</v>
      </c>
      <c r="G104" s="30">
        <v>7</v>
      </c>
      <c r="H104" s="29">
        <v>0</v>
      </c>
      <c r="I104" s="42">
        <v>24.64</v>
      </c>
      <c r="J104" s="43" t="s">
        <v>40</v>
      </c>
      <c r="K104" s="44">
        <v>1859000</v>
      </c>
      <c r="L104" s="45">
        <v>7</v>
      </c>
      <c r="M104" s="45">
        <v>0.5</v>
      </c>
      <c r="N104" s="46"/>
      <c r="O104" s="44"/>
      <c r="P104" s="44"/>
      <c r="Q104" s="45"/>
      <c r="R104" s="46"/>
      <c r="S104" s="44"/>
      <c r="T104" s="44"/>
      <c r="U104" s="45"/>
      <c r="V104" s="51"/>
      <c r="W104" s="53"/>
      <c r="X104" s="45">
        <v>1</v>
      </c>
      <c r="Y104" s="56">
        <f t="shared" si="5"/>
        <v>39.5</v>
      </c>
      <c r="Z104" s="57">
        <f t="shared" si="6"/>
        <v>2335.872</v>
      </c>
      <c r="AA104" s="58">
        <f t="shared" si="7"/>
        <v>59.136</v>
      </c>
      <c r="AB104" s="59"/>
    </row>
    <row r="105" s="3" customFormat="1" ht="21" customHeight="1" spans="1:28">
      <c r="A105" s="24">
        <v>101</v>
      </c>
      <c r="B105" s="25" t="s">
        <v>142</v>
      </c>
      <c r="C105" s="26"/>
      <c r="D105" s="27">
        <v>1890000</v>
      </c>
      <c r="E105" s="28" t="s">
        <v>44</v>
      </c>
      <c r="F105" s="29">
        <v>164</v>
      </c>
      <c r="G105" s="30">
        <v>4.05</v>
      </c>
      <c r="H105" s="29">
        <v>9</v>
      </c>
      <c r="I105" s="42">
        <f t="shared" si="10"/>
        <v>59.778</v>
      </c>
      <c r="J105" s="43" t="s">
        <v>40</v>
      </c>
      <c r="K105" s="44">
        <v>1859000</v>
      </c>
      <c r="L105" s="45">
        <v>7</v>
      </c>
      <c r="M105" s="45">
        <v>0.5</v>
      </c>
      <c r="N105" s="46"/>
      <c r="O105" s="44"/>
      <c r="P105" s="44"/>
      <c r="Q105" s="45"/>
      <c r="R105" s="46"/>
      <c r="S105" s="44"/>
      <c r="T105" s="44"/>
      <c r="U105" s="45"/>
      <c r="V105" s="51"/>
      <c r="W105" s="53"/>
      <c r="X105" s="45">
        <v>1</v>
      </c>
      <c r="Y105" s="56">
        <f t="shared" si="5"/>
        <v>39.5</v>
      </c>
      <c r="Z105" s="57">
        <f t="shared" si="6"/>
        <v>5666.9544</v>
      </c>
      <c r="AA105" s="58">
        <f t="shared" si="7"/>
        <v>143.4672</v>
      </c>
      <c r="AB105" s="59"/>
    </row>
    <row r="106" s="3" customFormat="1" ht="21" customHeight="1" spans="1:28">
      <c r="A106" s="24">
        <v>102</v>
      </c>
      <c r="B106" s="25" t="s">
        <v>143</v>
      </c>
      <c r="C106" s="26"/>
      <c r="D106" s="27">
        <v>1883000</v>
      </c>
      <c r="E106" s="28" t="s">
        <v>44</v>
      </c>
      <c r="F106" s="29">
        <v>160</v>
      </c>
      <c r="G106" s="30">
        <v>4.05</v>
      </c>
      <c r="H106" s="29">
        <v>4</v>
      </c>
      <c r="I106" s="42">
        <f t="shared" si="10"/>
        <v>25.92</v>
      </c>
      <c r="J106" s="43" t="s">
        <v>40</v>
      </c>
      <c r="K106" s="44">
        <v>1859000</v>
      </c>
      <c r="L106" s="45">
        <v>7</v>
      </c>
      <c r="M106" s="45">
        <v>0.5</v>
      </c>
      <c r="N106" s="46"/>
      <c r="O106" s="44"/>
      <c r="P106" s="44"/>
      <c r="Q106" s="45"/>
      <c r="R106" s="46"/>
      <c r="S106" s="44"/>
      <c r="T106" s="44"/>
      <c r="U106" s="45"/>
      <c r="V106" s="51"/>
      <c r="W106" s="53"/>
      <c r="X106" s="45">
        <v>1</v>
      </c>
      <c r="Y106" s="56">
        <f t="shared" si="5"/>
        <v>32.5</v>
      </c>
      <c r="Z106" s="57">
        <f t="shared" si="6"/>
        <v>2021.76</v>
      </c>
      <c r="AA106" s="58">
        <f t="shared" si="7"/>
        <v>62.208</v>
      </c>
      <c r="AB106" s="59"/>
    </row>
    <row r="107" s="3" customFormat="1" ht="21" customHeight="1" spans="1:28">
      <c r="A107" s="24">
        <v>103</v>
      </c>
      <c r="B107" s="25" t="s">
        <v>144</v>
      </c>
      <c r="C107" s="26"/>
      <c r="D107" s="27">
        <v>1883000</v>
      </c>
      <c r="E107" s="28" t="s">
        <v>44</v>
      </c>
      <c r="F107" s="29">
        <v>40</v>
      </c>
      <c r="G107" s="30">
        <v>13</v>
      </c>
      <c r="H107" s="29">
        <v>9</v>
      </c>
      <c r="I107" s="42">
        <f t="shared" si="10"/>
        <v>46.8</v>
      </c>
      <c r="J107" s="43" t="s">
        <v>40</v>
      </c>
      <c r="K107" s="44">
        <v>1859000</v>
      </c>
      <c r="L107" s="45">
        <v>7</v>
      </c>
      <c r="M107" s="45">
        <v>0.5</v>
      </c>
      <c r="N107" s="46"/>
      <c r="O107" s="44"/>
      <c r="P107" s="44"/>
      <c r="Q107" s="45"/>
      <c r="R107" s="46"/>
      <c r="S107" s="44"/>
      <c r="T107" s="44"/>
      <c r="U107" s="45"/>
      <c r="V107" s="51"/>
      <c r="W107" s="53"/>
      <c r="X107" s="45">
        <v>1</v>
      </c>
      <c r="Y107" s="56">
        <f t="shared" si="5"/>
        <v>32.5</v>
      </c>
      <c r="Z107" s="57">
        <f t="shared" si="6"/>
        <v>3650.4</v>
      </c>
      <c r="AA107" s="58">
        <f t="shared" si="7"/>
        <v>112.32</v>
      </c>
      <c r="AB107" s="59"/>
    </row>
    <row r="108" s="3" customFormat="1" ht="21" customHeight="1" spans="1:28">
      <c r="A108" s="24">
        <v>104</v>
      </c>
      <c r="B108" s="25" t="s">
        <v>145</v>
      </c>
      <c r="C108" s="26"/>
      <c r="D108" s="27">
        <v>1883000</v>
      </c>
      <c r="E108" s="28" t="s">
        <v>44</v>
      </c>
      <c r="F108" s="29">
        <v>70</v>
      </c>
      <c r="G108" s="30">
        <v>9.75</v>
      </c>
      <c r="H108" s="29">
        <v>9</v>
      </c>
      <c r="I108" s="42">
        <f t="shared" si="10"/>
        <v>61.425</v>
      </c>
      <c r="J108" s="43" t="s">
        <v>40</v>
      </c>
      <c r="K108" s="44">
        <v>1859000</v>
      </c>
      <c r="L108" s="45">
        <v>7</v>
      </c>
      <c r="M108" s="45">
        <v>0.5</v>
      </c>
      <c r="N108" s="46"/>
      <c r="O108" s="44"/>
      <c r="P108" s="44"/>
      <c r="Q108" s="45"/>
      <c r="R108" s="46"/>
      <c r="S108" s="44"/>
      <c r="T108" s="44"/>
      <c r="U108" s="45"/>
      <c r="V108" s="51"/>
      <c r="W108" s="53"/>
      <c r="X108" s="45">
        <v>1</v>
      </c>
      <c r="Y108" s="56">
        <f t="shared" si="5"/>
        <v>32.5</v>
      </c>
      <c r="Z108" s="57">
        <f t="shared" si="6"/>
        <v>4791.15</v>
      </c>
      <c r="AA108" s="58">
        <f t="shared" si="7"/>
        <v>147.42</v>
      </c>
      <c r="AB108" s="59"/>
    </row>
    <row r="109" s="3" customFormat="1" ht="21" customHeight="1" spans="1:28">
      <c r="A109" s="24">
        <v>105</v>
      </c>
      <c r="B109" s="25" t="s">
        <v>146</v>
      </c>
      <c r="C109" s="26"/>
      <c r="D109" s="27">
        <v>1883000</v>
      </c>
      <c r="E109" s="28" t="s">
        <v>44</v>
      </c>
      <c r="F109" s="29">
        <v>210</v>
      </c>
      <c r="G109" s="30">
        <v>4.05</v>
      </c>
      <c r="H109" s="29">
        <v>9</v>
      </c>
      <c r="I109" s="42">
        <f t="shared" si="10"/>
        <v>76.545</v>
      </c>
      <c r="J109" s="43" t="s">
        <v>40</v>
      </c>
      <c r="K109" s="44">
        <v>1859000</v>
      </c>
      <c r="L109" s="45">
        <v>7</v>
      </c>
      <c r="M109" s="45">
        <v>0.5</v>
      </c>
      <c r="N109" s="46"/>
      <c r="O109" s="44"/>
      <c r="P109" s="44"/>
      <c r="Q109" s="45"/>
      <c r="R109" s="46"/>
      <c r="S109" s="44"/>
      <c r="T109" s="44"/>
      <c r="U109" s="45"/>
      <c r="V109" s="51"/>
      <c r="W109" s="53"/>
      <c r="X109" s="45">
        <v>1</v>
      </c>
      <c r="Y109" s="56">
        <f t="shared" si="5"/>
        <v>32.5</v>
      </c>
      <c r="Z109" s="57">
        <f t="shared" si="6"/>
        <v>5970.51</v>
      </c>
      <c r="AA109" s="58">
        <f t="shared" si="7"/>
        <v>183.708</v>
      </c>
      <c r="AB109" s="59"/>
    </row>
    <row r="110" s="3" customFormat="1" ht="21" customHeight="1" spans="1:28">
      <c r="A110" s="24">
        <v>106</v>
      </c>
      <c r="B110" s="25" t="s">
        <v>147</v>
      </c>
      <c r="C110" s="26"/>
      <c r="D110" s="27">
        <v>1883000</v>
      </c>
      <c r="E110" s="28" t="s">
        <v>44</v>
      </c>
      <c r="F110" s="29">
        <v>100</v>
      </c>
      <c r="G110" s="30">
        <v>4.05</v>
      </c>
      <c r="H110" s="29">
        <v>9</v>
      </c>
      <c r="I110" s="42">
        <f t="shared" si="10"/>
        <v>36.45</v>
      </c>
      <c r="J110" s="43" t="s">
        <v>40</v>
      </c>
      <c r="K110" s="44">
        <v>1859000</v>
      </c>
      <c r="L110" s="45">
        <v>7</v>
      </c>
      <c r="M110" s="45">
        <v>0.5</v>
      </c>
      <c r="N110" s="46"/>
      <c r="O110" s="44"/>
      <c r="P110" s="44"/>
      <c r="Q110" s="45"/>
      <c r="R110" s="46"/>
      <c r="S110" s="44"/>
      <c r="T110" s="44"/>
      <c r="U110" s="45"/>
      <c r="V110" s="51"/>
      <c r="W110" s="53"/>
      <c r="X110" s="45">
        <v>1</v>
      </c>
      <c r="Y110" s="56">
        <f t="shared" si="5"/>
        <v>32.5</v>
      </c>
      <c r="Z110" s="57">
        <f t="shared" si="6"/>
        <v>2843.1</v>
      </c>
      <c r="AA110" s="58">
        <f t="shared" si="7"/>
        <v>87.48</v>
      </c>
      <c r="AB110" s="59"/>
    </row>
    <row r="111" s="3" customFormat="1" ht="21" customHeight="1" spans="1:28">
      <c r="A111" s="24">
        <v>107</v>
      </c>
      <c r="B111" s="25" t="s">
        <v>148</v>
      </c>
      <c r="C111" s="26"/>
      <c r="D111" s="27">
        <v>1883000</v>
      </c>
      <c r="E111" s="28" t="s">
        <v>44</v>
      </c>
      <c r="F111" s="29">
        <v>50</v>
      </c>
      <c r="G111" s="30">
        <v>4</v>
      </c>
      <c r="H111" s="29">
        <v>0</v>
      </c>
      <c r="I111" s="42">
        <v>16</v>
      </c>
      <c r="J111" s="43" t="s">
        <v>40</v>
      </c>
      <c r="K111" s="44">
        <v>1859000</v>
      </c>
      <c r="L111" s="45">
        <v>7</v>
      </c>
      <c r="M111" s="45">
        <v>0.5</v>
      </c>
      <c r="N111" s="46"/>
      <c r="O111" s="44"/>
      <c r="P111" s="44"/>
      <c r="Q111" s="45"/>
      <c r="R111" s="46"/>
      <c r="S111" s="44"/>
      <c r="T111" s="44"/>
      <c r="U111" s="45"/>
      <c r="V111" s="51"/>
      <c r="W111" s="53"/>
      <c r="X111" s="45">
        <v>1</v>
      </c>
      <c r="Y111" s="56">
        <f t="shared" si="5"/>
        <v>32.5</v>
      </c>
      <c r="Z111" s="57">
        <f t="shared" si="6"/>
        <v>1248</v>
      </c>
      <c r="AA111" s="58">
        <f t="shared" si="7"/>
        <v>38.4</v>
      </c>
      <c r="AB111" s="59"/>
    </row>
    <row r="112" s="3" customFormat="1" ht="21" customHeight="1" spans="1:28">
      <c r="A112" s="24">
        <v>108</v>
      </c>
      <c r="B112" s="25" t="s">
        <v>149</v>
      </c>
      <c r="C112" s="26"/>
      <c r="D112" s="27">
        <v>1883000</v>
      </c>
      <c r="E112" s="28" t="s">
        <v>44</v>
      </c>
      <c r="F112" s="29">
        <v>30</v>
      </c>
      <c r="G112" s="30">
        <v>8</v>
      </c>
      <c r="H112" s="29">
        <v>0</v>
      </c>
      <c r="I112" s="42">
        <v>19.2</v>
      </c>
      <c r="J112" s="43" t="s">
        <v>40</v>
      </c>
      <c r="K112" s="44">
        <v>1859000</v>
      </c>
      <c r="L112" s="45">
        <v>7</v>
      </c>
      <c r="M112" s="45">
        <v>0.5</v>
      </c>
      <c r="N112" s="46"/>
      <c r="O112" s="44"/>
      <c r="P112" s="44"/>
      <c r="Q112" s="45"/>
      <c r="R112" s="46"/>
      <c r="S112" s="44"/>
      <c r="T112" s="44"/>
      <c r="U112" s="45"/>
      <c r="V112" s="51"/>
      <c r="W112" s="53"/>
      <c r="X112" s="45">
        <v>1</v>
      </c>
      <c r="Y112" s="56">
        <f t="shared" si="5"/>
        <v>32.5</v>
      </c>
      <c r="Z112" s="57">
        <f t="shared" si="6"/>
        <v>1497.6</v>
      </c>
      <c r="AA112" s="58">
        <f t="shared" si="7"/>
        <v>46.08</v>
      </c>
      <c r="AB112" s="59"/>
    </row>
    <row r="113" s="3" customFormat="1" ht="21" customHeight="1" spans="1:28">
      <c r="A113" s="24">
        <v>109</v>
      </c>
      <c r="B113" s="25" t="s">
        <v>150</v>
      </c>
      <c r="C113" s="26"/>
      <c r="D113" s="27">
        <v>1883000</v>
      </c>
      <c r="E113" s="28" t="s">
        <v>44</v>
      </c>
      <c r="F113" s="29">
        <v>50</v>
      </c>
      <c r="G113" s="30">
        <v>4</v>
      </c>
      <c r="H113" s="29">
        <v>0</v>
      </c>
      <c r="I113" s="42">
        <v>16</v>
      </c>
      <c r="J113" s="43" t="s">
        <v>40</v>
      </c>
      <c r="K113" s="44">
        <v>1859000</v>
      </c>
      <c r="L113" s="45">
        <v>7</v>
      </c>
      <c r="M113" s="45">
        <v>0.5</v>
      </c>
      <c r="N113" s="46"/>
      <c r="O113" s="44"/>
      <c r="P113" s="44"/>
      <c r="Q113" s="45"/>
      <c r="R113" s="46"/>
      <c r="S113" s="44"/>
      <c r="T113" s="44"/>
      <c r="U113" s="45"/>
      <c r="V113" s="51"/>
      <c r="W113" s="53"/>
      <c r="X113" s="45">
        <v>1</v>
      </c>
      <c r="Y113" s="56">
        <f t="shared" si="5"/>
        <v>32.5</v>
      </c>
      <c r="Z113" s="57">
        <f t="shared" si="6"/>
        <v>1248</v>
      </c>
      <c r="AA113" s="58">
        <f t="shared" si="7"/>
        <v>38.4</v>
      </c>
      <c r="AB113" s="59"/>
    </row>
    <row r="114" s="3" customFormat="1" ht="21" customHeight="1" spans="1:28">
      <c r="A114" s="24">
        <v>110</v>
      </c>
      <c r="B114" s="25" t="s">
        <v>150</v>
      </c>
      <c r="C114" s="26"/>
      <c r="D114" s="27">
        <v>1883000</v>
      </c>
      <c r="E114" s="28" t="s">
        <v>44</v>
      </c>
      <c r="F114" s="29">
        <v>140</v>
      </c>
      <c r="G114" s="30">
        <v>4</v>
      </c>
      <c r="H114" s="29">
        <v>11</v>
      </c>
      <c r="I114" s="42">
        <f t="shared" ref="I114:I133" si="11">F114*G114*H114/100</f>
        <v>61.6</v>
      </c>
      <c r="J114" s="43" t="s">
        <v>40</v>
      </c>
      <c r="K114" s="44">
        <v>1859000</v>
      </c>
      <c r="L114" s="45">
        <v>7</v>
      </c>
      <c r="M114" s="45">
        <v>0.5</v>
      </c>
      <c r="N114" s="46"/>
      <c r="O114" s="44"/>
      <c r="P114" s="44"/>
      <c r="Q114" s="45"/>
      <c r="R114" s="46"/>
      <c r="S114" s="44"/>
      <c r="T114" s="44"/>
      <c r="U114" s="45"/>
      <c r="V114" s="51"/>
      <c r="W114" s="53"/>
      <c r="X114" s="45">
        <v>1</v>
      </c>
      <c r="Y114" s="56">
        <f t="shared" si="5"/>
        <v>32.5</v>
      </c>
      <c r="Z114" s="57">
        <f t="shared" si="6"/>
        <v>4804.8</v>
      </c>
      <c r="AA114" s="58">
        <f t="shared" si="7"/>
        <v>147.84</v>
      </c>
      <c r="AB114" s="59"/>
    </row>
    <row r="115" s="3" customFormat="1" ht="21" customHeight="1" spans="1:28">
      <c r="A115" s="24">
        <v>111</v>
      </c>
      <c r="B115" s="25" t="s">
        <v>151</v>
      </c>
      <c r="C115" s="26"/>
      <c r="D115" s="27">
        <v>1866000</v>
      </c>
      <c r="E115" s="28" t="s">
        <v>44</v>
      </c>
      <c r="F115" s="29">
        <v>140</v>
      </c>
      <c r="G115" s="30">
        <v>4.05</v>
      </c>
      <c r="H115" s="29">
        <v>9</v>
      </c>
      <c r="I115" s="42">
        <f t="shared" si="11"/>
        <v>51.03</v>
      </c>
      <c r="J115" s="43" t="s">
        <v>40</v>
      </c>
      <c r="K115" s="44">
        <v>1859000</v>
      </c>
      <c r="L115" s="45">
        <v>7</v>
      </c>
      <c r="M115" s="45">
        <v>0.5</v>
      </c>
      <c r="N115" s="46"/>
      <c r="O115" s="44"/>
      <c r="P115" s="44"/>
      <c r="Q115" s="45"/>
      <c r="R115" s="46"/>
      <c r="S115" s="44"/>
      <c r="T115" s="44"/>
      <c r="U115" s="45"/>
      <c r="V115" s="51"/>
      <c r="W115" s="53"/>
      <c r="X115" s="45">
        <v>1</v>
      </c>
      <c r="Y115" s="56">
        <f t="shared" si="5"/>
        <v>15.5</v>
      </c>
      <c r="Z115" s="57">
        <f t="shared" si="6"/>
        <v>1898.316</v>
      </c>
      <c r="AA115" s="58">
        <f t="shared" si="7"/>
        <v>122.472</v>
      </c>
      <c r="AB115" s="59"/>
    </row>
    <row r="116" s="3" customFormat="1" ht="21" customHeight="1" spans="1:28">
      <c r="A116" s="24">
        <v>112</v>
      </c>
      <c r="B116" s="25" t="s">
        <v>152</v>
      </c>
      <c r="C116" s="26"/>
      <c r="D116" s="27">
        <v>1866000</v>
      </c>
      <c r="E116" s="28" t="s">
        <v>44</v>
      </c>
      <c r="F116" s="29">
        <v>30</v>
      </c>
      <c r="G116" s="30">
        <v>7.9</v>
      </c>
      <c r="H116" s="29">
        <v>9</v>
      </c>
      <c r="I116" s="42">
        <f t="shared" si="11"/>
        <v>21.33</v>
      </c>
      <c r="J116" s="43" t="s">
        <v>40</v>
      </c>
      <c r="K116" s="44">
        <v>1859000</v>
      </c>
      <c r="L116" s="45">
        <v>7</v>
      </c>
      <c r="M116" s="45">
        <v>0.5</v>
      </c>
      <c r="N116" s="46"/>
      <c r="O116" s="44"/>
      <c r="P116" s="44"/>
      <c r="Q116" s="45"/>
      <c r="R116" s="46"/>
      <c r="S116" s="44"/>
      <c r="T116" s="44"/>
      <c r="U116" s="45"/>
      <c r="V116" s="51"/>
      <c r="W116" s="53"/>
      <c r="X116" s="45">
        <v>1</v>
      </c>
      <c r="Y116" s="56">
        <f t="shared" si="5"/>
        <v>15.5</v>
      </c>
      <c r="Z116" s="57">
        <f t="shared" si="6"/>
        <v>793.476</v>
      </c>
      <c r="AA116" s="58">
        <f t="shared" si="7"/>
        <v>51.192</v>
      </c>
      <c r="AB116" s="59"/>
    </row>
    <row r="117" s="3" customFormat="1" ht="21" customHeight="1" spans="1:28">
      <c r="A117" s="24">
        <v>113</v>
      </c>
      <c r="B117" s="25" t="s">
        <v>153</v>
      </c>
      <c r="C117" s="26"/>
      <c r="D117" s="27">
        <v>1866000</v>
      </c>
      <c r="E117" s="28" t="s">
        <v>44</v>
      </c>
      <c r="F117" s="29">
        <v>54</v>
      </c>
      <c r="G117" s="30">
        <v>10</v>
      </c>
      <c r="H117" s="29">
        <v>9</v>
      </c>
      <c r="I117" s="42">
        <f t="shared" si="11"/>
        <v>48.6</v>
      </c>
      <c r="J117" s="43" t="s">
        <v>40</v>
      </c>
      <c r="K117" s="44">
        <v>1859000</v>
      </c>
      <c r="L117" s="45">
        <v>7</v>
      </c>
      <c r="M117" s="45">
        <v>0.5</v>
      </c>
      <c r="N117" s="46"/>
      <c r="O117" s="44"/>
      <c r="P117" s="44"/>
      <c r="Q117" s="45"/>
      <c r="R117" s="46"/>
      <c r="S117" s="44"/>
      <c r="T117" s="44"/>
      <c r="U117" s="45"/>
      <c r="V117" s="51"/>
      <c r="W117" s="53"/>
      <c r="X117" s="45">
        <v>1</v>
      </c>
      <c r="Y117" s="56">
        <f t="shared" si="5"/>
        <v>15.5</v>
      </c>
      <c r="Z117" s="57">
        <f t="shared" si="6"/>
        <v>1807.92</v>
      </c>
      <c r="AA117" s="58">
        <f t="shared" si="7"/>
        <v>116.64</v>
      </c>
      <c r="AB117" s="59"/>
    </row>
    <row r="118" s="3" customFormat="1" ht="21" customHeight="1" spans="1:28">
      <c r="A118" s="24">
        <v>114</v>
      </c>
      <c r="B118" s="25" t="s">
        <v>154</v>
      </c>
      <c r="C118" s="26"/>
      <c r="D118" s="27">
        <v>1866000</v>
      </c>
      <c r="E118" s="28" t="s">
        <v>44</v>
      </c>
      <c r="F118" s="29">
        <v>8</v>
      </c>
      <c r="G118" s="30">
        <v>10</v>
      </c>
      <c r="H118" s="29">
        <v>9</v>
      </c>
      <c r="I118" s="42">
        <f t="shared" si="11"/>
        <v>7.2</v>
      </c>
      <c r="J118" s="43" t="s">
        <v>40</v>
      </c>
      <c r="K118" s="44">
        <v>1859000</v>
      </c>
      <c r="L118" s="45">
        <v>7</v>
      </c>
      <c r="M118" s="45">
        <v>0.5</v>
      </c>
      <c r="N118" s="46"/>
      <c r="O118" s="44"/>
      <c r="P118" s="44"/>
      <c r="Q118" s="45"/>
      <c r="R118" s="46"/>
      <c r="S118" s="44"/>
      <c r="T118" s="44"/>
      <c r="U118" s="45"/>
      <c r="V118" s="51"/>
      <c r="W118" s="53"/>
      <c r="X118" s="45">
        <v>1</v>
      </c>
      <c r="Y118" s="56">
        <f t="shared" si="5"/>
        <v>15.5</v>
      </c>
      <c r="Z118" s="57">
        <f t="shared" si="6"/>
        <v>267.84</v>
      </c>
      <c r="AA118" s="58">
        <f t="shared" si="7"/>
        <v>17.28</v>
      </c>
      <c r="AB118" s="59"/>
    </row>
    <row r="119" s="3" customFormat="1" ht="21" customHeight="1" spans="1:28">
      <c r="A119" s="24">
        <v>115</v>
      </c>
      <c r="B119" s="25" t="s">
        <v>155</v>
      </c>
      <c r="C119" s="26"/>
      <c r="D119" s="27">
        <v>1866000</v>
      </c>
      <c r="E119" s="28" t="s">
        <v>44</v>
      </c>
      <c r="F119" s="29">
        <v>72</v>
      </c>
      <c r="G119" s="30">
        <v>9.35</v>
      </c>
      <c r="H119" s="29">
        <v>9</v>
      </c>
      <c r="I119" s="42">
        <f t="shared" si="11"/>
        <v>60.588</v>
      </c>
      <c r="J119" s="43" t="s">
        <v>40</v>
      </c>
      <c r="K119" s="44">
        <v>1859000</v>
      </c>
      <c r="L119" s="45">
        <v>7</v>
      </c>
      <c r="M119" s="45">
        <v>0.5</v>
      </c>
      <c r="N119" s="46"/>
      <c r="O119" s="44"/>
      <c r="P119" s="44"/>
      <c r="Q119" s="45"/>
      <c r="R119" s="46"/>
      <c r="S119" s="44"/>
      <c r="T119" s="44"/>
      <c r="U119" s="45"/>
      <c r="V119" s="51"/>
      <c r="W119" s="53"/>
      <c r="X119" s="45">
        <v>1</v>
      </c>
      <c r="Y119" s="56">
        <f t="shared" si="5"/>
        <v>15.5</v>
      </c>
      <c r="Z119" s="57">
        <f t="shared" si="6"/>
        <v>2253.8736</v>
      </c>
      <c r="AA119" s="58">
        <f t="shared" si="7"/>
        <v>145.4112</v>
      </c>
      <c r="AB119" s="59"/>
    </row>
    <row r="120" s="3" customFormat="1" ht="21" customHeight="1" spans="1:28">
      <c r="A120" s="24">
        <v>116</v>
      </c>
      <c r="B120" s="25" t="s">
        <v>156</v>
      </c>
      <c r="C120" s="26"/>
      <c r="D120" s="27">
        <v>1866000</v>
      </c>
      <c r="E120" s="28" t="s">
        <v>44</v>
      </c>
      <c r="F120" s="29">
        <v>72</v>
      </c>
      <c r="G120" s="30">
        <v>8.85</v>
      </c>
      <c r="H120" s="29">
        <v>9</v>
      </c>
      <c r="I120" s="42">
        <f t="shared" si="11"/>
        <v>57.348</v>
      </c>
      <c r="J120" s="43" t="s">
        <v>40</v>
      </c>
      <c r="K120" s="44">
        <v>1859000</v>
      </c>
      <c r="L120" s="45">
        <v>7</v>
      </c>
      <c r="M120" s="45">
        <v>0.5</v>
      </c>
      <c r="N120" s="46"/>
      <c r="O120" s="44"/>
      <c r="P120" s="44"/>
      <c r="Q120" s="45"/>
      <c r="R120" s="46"/>
      <c r="S120" s="44"/>
      <c r="T120" s="44"/>
      <c r="U120" s="45"/>
      <c r="V120" s="51"/>
      <c r="W120" s="53"/>
      <c r="X120" s="45">
        <v>1</v>
      </c>
      <c r="Y120" s="56">
        <f t="shared" si="5"/>
        <v>15.5</v>
      </c>
      <c r="Z120" s="57">
        <f t="shared" si="6"/>
        <v>2133.3456</v>
      </c>
      <c r="AA120" s="58">
        <f t="shared" si="7"/>
        <v>137.6352</v>
      </c>
      <c r="AB120" s="59"/>
    </row>
    <row r="121" s="3" customFormat="1" ht="21" customHeight="1" spans="1:28">
      <c r="A121" s="24">
        <v>117</v>
      </c>
      <c r="B121" s="25" t="s">
        <v>157</v>
      </c>
      <c r="C121" s="26"/>
      <c r="D121" s="27">
        <v>1866000</v>
      </c>
      <c r="E121" s="28" t="s">
        <v>44</v>
      </c>
      <c r="F121" s="29">
        <v>8</v>
      </c>
      <c r="G121" s="30">
        <v>10</v>
      </c>
      <c r="H121" s="29">
        <v>9</v>
      </c>
      <c r="I121" s="42">
        <f t="shared" si="11"/>
        <v>7.2</v>
      </c>
      <c r="J121" s="43" t="s">
        <v>40</v>
      </c>
      <c r="K121" s="44">
        <v>1859000</v>
      </c>
      <c r="L121" s="45">
        <v>7</v>
      </c>
      <c r="M121" s="45">
        <v>0.5</v>
      </c>
      <c r="N121" s="46"/>
      <c r="O121" s="44"/>
      <c r="P121" s="44"/>
      <c r="Q121" s="45"/>
      <c r="R121" s="46"/>
      <c r="S121" s="44"/>
      <c r="T121" s="44"/>
      <c r="U121" s="45"/>
      <c r="V121" s="51"/>
      <c r="W121" s="53"/>
      <c r="X121" s="45">
        <v>1</v>
      </c>
      <c r="Y121" s="56">
        <f t="shared" si="5"/>
        <v>15.5</v>
      </c>
      <c r="Z121" s="57">
        <f t="shared" si="6"/>
        <v>267.84</v>
      </c>
      <c r="AA121" s="58">
        <f t="shared" si="7"/>
        <v>17.28</v>
      </c>
      <c r="AB121" s="59"/>
    </row>
    <row r="122" s="3" customFormat="1" ht="21" customHeight="1" spans="1:28">
      <c r="A122" s="24">
        <v>118</v>
      </c>
      <c r="B122" s="25" t="s">
        <v>158</v>
      </c>
      <c r="C122" s="26"/>
      <c r="D122" s="27">
        <v>1866000</v>
      </c>
      <c r="E122" s="28" t="s">
        <v>44</v>
      </c>
      <c r="F122" s="29">
        <v>54</v>
      </c>
      <c r="G122" s="30">
        <v>10</v>
      </c>
      <c r="H122" s="29">
        <v>9</v>
      </c>
      <c r="I122" s="42">
        <f t="shared" si="11"/>
        <v>48.6</v>
      </c>
      <c r="J122" s="43" t="s">
        <v>40</v>
      </c>
      <c r="K122" s="44">
        <v>1859000</v>
      </c>
      <c r="L122" s="45">
        <v>7</v>
      </c>
      <c r="M122" s="45">
        <v>0.5</v>
      </c>
      <c r="N122" s="46"/>
      <c r="O122" s="44"/>
      <c r="P122" s="44"/>
      <c r="Q122" s="45"/>
      <c r="R122" s="46"/>
      <c r="S122" s="44"/>
      <c r="T122" s="44"/>
      <c r="U122" s="45"/>
      <c r="V122" s="51"/>
      <c r="W122" s="53"/>
      <c r="X122" s="45">
        <v>1</v>
      </c>
      <c r="Y122" s="56">
        <f t="shared" si="5"/>
        <v>15.5</v>
      </c>
      <c r="Z122" s="57">
        <f t="shared" si="6"/>
        <v>1807.92</v>
      </c>
      <c r="AA122" s="58">
        <f t="shared" si="7"/>
        <v>116.64</v>
      </c>
      <c r="AB122" s="59"/>
    </row>
    <row r="123" s="3" customFormat="1" ht="21" customHeight="1" spans="1:28">
      <c r="A123" s="24">
        <v>119</v>
      </c>
      <c r="B123" s="25" t="s">
        <v>159</v>
      </c>
      <c r="C123" s="26"/>
      <c r="D123" s="27">
        <v>1866000</v>
      </c>
      <c r="E123" s="28" t="s">
        <v>44</v>
      </c>
      <c r="F123" s="29">
        <v>52</v>
      </c>
      <c r="G123" s="30">
        <v>10</v>
      </c>
      <c r="H123" s="29">
        <v>9</v>
      </c>
      <c r="I123" s="42">
        <f t="shared" si="11"/>
        <v>46.8</v>
      </c>
      <c r="J123" s="43" t="s">
        <v>40</v>
      </c>
      <c r="K123" s="44">
        <v>1859000</v>
      </c>
      <c r="L123" s="45">
        <v>7</v>
      </c>
      <c r="M123" s="45">
        <v>0.5</v>
      </c>
      <c r="N123" s="46"/>
      <c r="O123" s="44"/>
      <c r="P123" s="44"/>
      <c r="Q123" s="45"/>
      <c r="R123" s="46"/>
      <c r="S123" s="44"/>
      <c r="T123" s="44"/>
      <c r="U123" s="45"/>
      <c r="V123" s="51"/>
      <c r="W123" s="53"/>
      <c r="X123" s="45">
        <v>1</v>
      </c>
      <c r="Y123" s="56">
        <f t="shared" si="5"/>
        <v>15.5</v>
      </c>
      <c r="Z123" s="57">
        <f t="shared" si="6"/>
        <v>1740.96</v>
      </c>
      <c r="AA123" s="58">
        <f t="shared" si="7"/>
        <v>112.32</v>
      </c>
      <c r="AB123" s="59"/>
    </row>
    <row r="124" s="3" customFormat="1" ht="21" customHeight="1" spans="1:28">
      <c r="A124" s="24">
        <v>120</v>
      </c>
      <c r="B124" s="25" t="s">
        <v>160</v>
      </c>
      <c r="C124" s="26"/>
      <c r="D124" s="27">
        <v>1866000</v>
      </c>
      <c r="E124" s="28" t="s">
        <v>44</v>
      </c>
      <c r="F124" s="29">
        <v>132</v>
      </c>
      <c r="G124" s="30">
        <v>4.05</v>
      </c>
      <c r="H124" s="29">
        <v>9</v>
      </c>
      <c r="I124" s="42">
        <f t="shared" si="11"/>
        <v>48.114</v>
      </c>
      <c r="J124" s="43" t="s">
        <v>40</v>
      </c>
      <c r="K124" s="44">
        <v>1859000</v>
      </c>
      <c r="L124" s="45">
        <v>7</v>
      </c>
      <c r="M124" s="45">
        <v>0.5</v>
      </c>
      <c r="N124" s="46"/>
      <c r="O124" s="44"/>
      <c r="P124" s="44"/>
      <c r="Q124" s="45"/>
      <c r="R124" s="46"/>
      <c r="S124" s="44"/>
      <c r="T124" s="44"/>
      <c r="U124" s="45"/>
      <c r="V124" s="51"/>
      <c r="W124" s="53"/>
      <c r="X124" s="45">
        <v>1</v>
      </c>
      <c r="Y124" s="56">
        <f t="shared" si="5"/>
        <v>15.5</v>
      </c>
      <c r="Z124" s="57">
        <f t="shared" si="6"/>
        <v>1789.8408</v>
      </c>
      <c r="AA124" s="58">
        <f t="shared" si="7"/>
        <v>115.4736</v>
      </c>
      <c r="AB124" s="59"/>
    </row>
    <row r="125" s="3" customFormat="1" ht="21" customHeight="1" spans="1:28">
      <c r="A125" s="24">
        <v>121</v>
      </c>
      <c r="B125" s="25" t="s">
        <v>161</v>
      </c>
      <c r="C125" s="26"/>
      <c r="D125" s="27">
        <v>1866000</v>
      </c>
      <c r="E125" s="28" t="s">
        <v>44</v>
      </c>
      <c r="F125" s="29">
        <v>400</v>
      </c>
      <c r="G125" s="30">
        <v>4.05</v>
      </c>
      <c r="H125" s="29">
        <v>9</v>
      </c>
      <c r="I125" s="42">
        <f t="shared" si="11"/>
        <v>145.8</v>
      </c>
      <c r="J125" s="43" t="s">
        <v>40</v>
      </c>
      <c r="K125" s="44">
        <v>1859000</v>
      </c>
      <c r="L125" s="45">
        <v>7</v>
      </c>
      <c r="M125" s="45">
        <v>0.5</v>
      </c>
      <c r="N125" s="46"/>
      <c r="O125" s="44"/>
      <c r="P125" s="44"/>
      <c r="Q125" s="45"/>
      <c r="R125" s="46"/>
      <c r="S125" s="44"/>
      <c r="T125" s="44"/>
      <c r="U125" s="45"/>
      <c r="V125" s="51"/>
      <c r="W125" s="53"/>
      <c r="X125" s="45">
        <v>1</v>
      </c>
      <c r="Y125" s="56">
        <f t="shared" si="5"/>
        <v>15.5</v>
      </c>
      <c r="Z125" s="57">
        <f t="shared" si="6"/>
        <v>5423.76</v>
      </c>
      <c r="AA125" s="58">
        <f t="shared" si="7"/>
        <v>349.92</v>
      </c>
      <c r="AB125" s="59"/>
    </row>
    <row r="126" s="3" customFormat="1" ht="21" customHeight="1" spans="1:28">
      <c r="A126" s="24">
        <v>122</v>
      </c>
      <c r="B126" s="25" t="s">
        <v>162</v>
      </c>
      <c r="C126" s="26"/>
      <c r="D126" s="27">
        <v>1866000</v>
      </c>
      <c r="E126" s="28" t="s">
        <v>44</v>
      </c>
      <c r="F126" s="29">
        <v>220</v>
      </c>
      <c r="G126" s="30">
        <v>4.05</v>
      </c>
      <c r="H126" s="29">
        <v>9</v>
      </c>
      <c r="I126" s="42">
        <f t="shared" si="11"/>
        <v>80.19</v>
      </c>
      <c r="J126" s="43" t="s">
        <v>40</v>
      </c>
      <c r="K126" s="44">
        <v>1859000</v>
      </c>
      <c r="L126" s="45">
        <v>7</v>
      </c>
      <c r="M126" s="45">
        <v>0.5</v>
      </c>
      <c r="N126" s="46"/>
      <c r="O126" s="44"/>
      <c r="P126" s="44"/>
      <c r="Q126" s="45"/>
      <c r="R126" s="46"/>
      <c r="S126" s="44"/>
      <c r="T126" s="44"/>
      <c r="U126" s="45"/>
      <c r="V126" s="51"/>
      <c r="W126" s="53"/>
      <c r="X126" s="45">
        <v>1</v>
      </c>
      <c r="Y126" s="56">
        <f t="shared" si="5"/>
        <v>15.5</v>
      </c>
      <c r="Z126" s="57">
        <f t="shared" si="6"/>
        <v>2983.068</v>
      </c>
      <c r="AA126" s="58">
        <f t="shared" si="7"/>
        <v>192.456</v>
      </c>
      <c r="AB126" s="59"/>
    </row>
    <row r="127" s="3" customFormat="1" ht="21" customHeight="1" spans="1:28">
      <c r="A127" s="24">
        <v>123</v>
      </c>
      <c r="B127" s="25" t="s">
        <v>163</v>
      </c>
      <c r="C127" s="26"/>
      <c r="D127" s="27">
        <v>1862000</v>
      </c>
      <c r="E127" s="28" t="s">
        <v>44</v>
      </c>
      <c r="F127" s="29">
        <v>580</v>
      </c>
      <c r="G127" s="30">
        <v>4.05</v>
      </c>
      <c r="H127" s="29">
        <v>9</v>
      </c>
      <c r="I127" s="42">
        <f t="shared" si="11"/>
        <v>211.41</v>
      </c>
      <c r="J127" s="43" t="s">
        <v>40</v>
      </c>
      <c r="K127" s="44">
        <v>1859000</v>
      </c>
      <c r="L127" s="45">
        <v>7</v>
      </c>
      <c r="M127" s="45">
        <v>0.5</v>
      </c>
      <c r="N127" s="46"/>
      <c r="O127" s="44"/>
      <c r="P127" s="44"/>
      <c r="Q127" s="45"/>
      <c r="R127" s="46"/>
      <c r="S127" s="44"/>
      <c r="T127" s="44"/>
      <c r="U127" s="45"/>
      <c r="V127" s="51"/>
      <c r="W127" s="53"/>
      <c r="X127" s="45">
        <v>1</v>
      </c>
      <c r="Y127" s="56">
        <f t="shared" si="5"/>
        <v>11.5</v>
      </c>
      <c r="Z127" s="57">
        <f t="shared" si="6"/>
        <v>5834.916</v>
      </c>
      <c r="AA127" s="58">
        <f t="shared" si="7"/>
        <v>507.384</v>
      </c>
      <c r="AB127" s="59"/>
    </row>
    <row r="128" s="3" customFormat="1" ht="21" customHeight="1" spans="1:28">
      <c r="A128" s="24">
        <v>124</v>
      </c>
      <c r="B128" s="25" t="s">
        <v>164</v>
      </c>
      <c r="C128" s="26"/>
      <c r="D128" s="27">
        <v>1862000</v>
      </c>
      <c r="E128" s="28" t="s">
        <v>44</v>
      </c>
      <c r="F128" s="29">
        <v>20</v>
      </c>
      <c r="G128" s="30">
        <v>18</v>
      </c>
      <c r="H128" s="29">
        <v>9</v>
      </c>
      <c r="I128" s="42">
        <f t="shared" si="11"/>
        <v>32.4</v>
      </c>
      <c r="J128" s="43" t="s">
        <v>40</v>
      </c>
      <c r="K128" s="44">
        <v>1859000</v>
      </c>
      <c r="L128" s="45">
        <v>7</v>
      </c>
      <c r="M128" s="45">
        <v>0.5</v>
      </c>
      <c r="N128" s="46"/>
      <c r="O128" s="44"/>
      <c r="P128" s="44"/>
      <c r="Q128" s="45"/>
      <c r="R128" s="46"/>
      <c r="S128" s="44"/>
      <c r="T128" s="44"/>
      <c r="U128" s="45"/>
      <c r="V128" s="51"/>
      <c r="W128" s="53"/>
      <c r="X128" s="45">
        <v>1</v>
      </c>
      <c r="Y128" s="56">
        <f t="shared" si="5"/>
        <v>11.5</v>
      </c>
      <c r="Z128" s="57">
        <f t="shared" si="6"/>
        <v>894.24</v>
      </c>
      <c r="AA128" s="58">
        <f t="shared" si="7"/>
        <v>77.76</v>
      </c>
      <c r="AB128" s="59"/>
    </row>
    <row r="129" s="3" customFormat="1" ht="21" customHeight="1" spans="1:28">
      <c r="A129" s="24">
        <v>125</v>
      </c>
      <c r="B129" s="25" t="s">
        <v>165</v>
      </c>
      <c r="C129" s="26"/>
      <c r="D129" s="27">
        <v>1862000</v>
      </c>
      <c r="E129" s="28" t="s">
        <v>44</v>
      </c>
      <c r="F129" s="29">
        <v>80</v>
      </c>
      <c r="G129" s="30">
        <v>13</v>
      </c>
      <c r="H129" s="29">
        <v>9</v>
      </c>
      <c r="I129" s="42">
        <f t="shared" si="11"/>
        <v>93.6</v>
      </c>
      <c r="J129" s="43" t="s">
        <v>40</v>
      </c>
      <c r="K129" s="44">
        <v>1859000</v>
      </c>
      <c r="L129" s="45">
        <v>7</v>
      </c>
      <c r="M129" s="45">
        <v>0.5</v>
      </c>
      <c r="N129" s="46"/>
      <c r="O129" s="44"/>
      <c r="P129" s="44"/>
      <c r="Q129" s="45"/>
      <c r="R129" s="46"/>
      <c r="S129" s="44"/>
      <c r="T129" s="44"/>
      <c r="U129" s="45"/>
      <c r="V129" s="51"/>
      <c r="W129" s="53"/>
      <c r="X129" s="45">
        <v>1</v>
      </c>
      <c r="Y129" s="56">
        <f t="shared" si="5"/>
        <v>11.5</v>
      </c>
      <c r="Z129" s="57">
        <f t="shared" si="6"/>
        <v>2583.36</v>
      </c>
      <c r="AA129" s="58">
        <f t="shared" si="7"/>
        <v>224.64</v>
      </c>
      <c r="AB129" s="59"/>
    </row>
    <row r="130" s="3" customFormat="1" ht="21" customHeight="1" spans="1:28">
      <c r="A130" s="24">
        <v>126</v>
      </c>
      <c r="B130" s="25" t="s">
        <v>166</v>
      </c>
      <c r="C130" s="26"/>
      <c r="D130" s="27">
        <v>1862000</v>
      </c>
      <c r="E130" s="28" t="s">
        <v>47</v>
      </c>
      <c r="F130" s="29">
        <v>5</v>
      </c>
      <c r="G130" s="30">
        <v>4.5</v>
      </c>
      <c r="H130" s="29">
        <v>0</v>
      </c>
      <c r="I130" s="42">
        <f t="shared" si="11"/>
        <v>0</v>
      </c>
      <c r="J130" s="43" t="s">
        <v>40</v>
      </c>
      <c r="K130" s="44">
        <v>1859000</v>
      </c>
      <c r="L130" s="45">
        <v>7</v>
      </c>
      <c r="M130" s="45">
        <v>0.5</v>
      </c>
      <c r="N130" s="46"/>
      <c r="O130" s="44"/>
      <c r="P130" s="44"/>
      <c r="Q130" s="45"/>
      <c r="R130" s="46"/>
      <c r="S130" s="44"/>
      <c r="T130" s="44"/>
      <c r="U130" s="45"/>
      <c r="V130" s="51"/>
      <c r="W130" s="53"/>
      <c r="X130" s="45">
        <v>1</v>
      </c>
      <c r="Y130" s="56">
        <f t="shared" si="5"/>
        <v>11.5</v>
      </c>
      <c r="Z130" s="57">
        <f t="shared" si="6"/>
        <v>0</v>
      </c>
      <c r="AA130" s="58">
        <f t="shared" si="7"/>
        <v>0</v>
      </c>
      <c r="AB130" s="59"/>
    </row>
    <row r="131" s="3" customFormat="1" ht="21" customHeight="1" spans="1:28">
      <c r="A131" s="24">
        <v>127</v>
      </c>
      <c r="B131" s="25" t="s">
        <v>167</v>
      </c>
      <c r="C131" s="26"/>
      <c r="D131" s="27">
        <v>1862000</v>
      </c>
      <c r="E131" s="28" t="s">
        <v>44</v>
      </c>
      <c r="F131" s="29">
        <v>490</v>
      </c>
      <c r="G131" s="30">
        <v>4.05</v>
      </c>
      <c r="H131" s="29">
        <v>9</v>
      </c>
      <c r="I131" s="42">
        <f t="shared" si="11"/>
        <v>178.605</v>
      </c>
      <c r="J131" s="43" t="s">
        <v>40</v>
      </c>
      <c r="K131" s="44">
        <v>1859000</v>
      </c>
      <c r="L131" s="45">
        <v>7</v>
      </c>
      <c r="M131" s="45">
        <v>0.5</v>
      </c>
      <c r="N131" s="46"/>
      <c r="O131" s="44"/>
      <c r="P131" s="44"/>
      <c r="Q131" s="45"/>
      <c r="R131" s="46"/>
      <c r="S131" s="44"/>
      <c r="T131" s="44"/>
      <c r="U131" s="45"/>
      <c r="V131" s="51"/>
      <c r="W131" s="53"/>
      <c r="X131" s="45">
        <v>1</v>
      </c>
      <c r="Y131" s="56">
        <f t="shared" si="5"/>
        <v>11.5</v>
      </c>
      <c r="Z131" s="57">
        <f t="shared" si="6"/>
        <v>4929.498</v>
      </c>
      <c r="AA131" s="58">
        <f t="shared" si="7"/>
        <v>428.652</v>
      </c>
      <c r="AB131" s="59"/>
    </row>
    <row r="132" s="3" customFormat="1" ht="21" customHeight="1" spans="1:28">
      <c r="A132" s="24">
        <v>128</v>
      </c>
      <c r="B132" s="25" t="s">
        <v>168</v>
      </c>
      <c r="C132" s="26"/>
      <c r="D132" s="27">
        <v>1862000</v>
      </c>
      <c r="E132" s="28" t="s">
        <v>44</v>
      </c>
      <c r="F132" s="29">
        <v>284</v>
      </c>
      <c r="G132" s="30">
        <v>4.05</v>
      </c>
      <c r="H132" s="29">
        <v>9</v>
      </c>
      <c r="I132" s="42">
        <f t="shared" si="11"/>
        <v>103.518</v>
      </c>
      <c r="J132" s="43" t="s">
        <v>40</v>
      </c>
      <c r="K132" s="44">
        <v>1859000</v>
      </c>
      <c r="L132" s="45">
        <v>7</v>
      </c>
      <c r="M132" s="45">
        <v>0.5</v>
      </c>
      <c r="N132" s="46"/>
      <c r="O132" s="44"/>
      <c r="P132" s="44"/>
      <c r="Q132" s="45"/>
      <c r="R132" s="46"/>
      <c r="S132" s="44"/>
      <c r="T132" s="44"/>
      <c r="U132" s="45"/>
      <c r="V132" s="51"/>
      <c r="W132" s="53"/>
      <c r="X132" s="45">
        <v>1</v>
      </c>
      <c r="Y132" s="56">
        <f t="shared" si="5"/>
        <v>11.5</v>
      </c>
      <c r="Z132" s="57">
        <f t="shared" si="6"/>
        <v>2857.0968</v>
      </c>
      <c r="AA132" s="58">
        <f t="shared" si="7"/>
        <v>248.4432</v>
      </c>
      <c r="AB132" s="59"/>
    </row>
    <row r="133" s="3" customFormat="1" ht="21" customHeight="1" spans="1:28">
      <c r="A133" s="24">
        <v>129</v>
      </c>
      <c r="B133" s="25" t="s">
        <v>169</v>
      </c>
      <c r="C133" s="26"/>
      <c r="D133" s="27">
        <v>1862000</v>
      </c>
      <c r="E133" s="28" t="s">
        <v>44</v>
      </c>
      <c r="F133" s="29">
        <v>180</v>
      </c>
      <c r="G133" s="30">
        <v>4.05</v>
      </c>
      <c r="H133" s="29">
        <v>9</v>
      </c>
      <c r="I133" s="42">
        <f t="shared" si="11"/>
        <v>65.61</v>
      </c>
      <c r="J133" s="43" t="s">
        <v>40</v>
      </c>
      <c r="K133" s="44">
        <v>1859000</v>
      </c>
      <c r="L133" s="45">
        <v>7</v>
      </c>
      <c r="M133" s="45">
        <v>0.5</v>
      </c>
      <c r="N133" s="46"/>
      <c r="O133" s="44"/>
      <c r="P133" s="44"/>
      <c r="Q133" s="45"/>
      <c r="R133" s="46"/>
      <c r="S133" s="44"/>
      <c r="T133" s="44"/>
      <c r="U133" s="45"/>
      <c r="V133" s="51"/>
      <c r="W133" s="53"/>
      <c r="X133" s="45">
        <v>1</v>
      </c>
      <c r="Y133" s="56">
        <f>ABS(K133-D133)/1000+L133+M133+Q133+U133+X133</f>
        <v>11.5</v>
      </c>
      <c r="Z133" s="57">
        <f>AA133*Y133</f>
        <v>1810.836</v>
      </c>
      <c r="AA133" s="58">
        <f>I133*2.4</f>
        <v>157.464</v>
      </c>
      <c r="AB133" s="59"/>
    </row>
    <row r="134" s="3" customFormat="1" ht="21" customHeight="1" spans="1:28">
      <c r="A134" s="24">
        <v>130</v>
      </c>
      <c r="B134" s="60"/>
      <c r="C134" s="60"/>
      <c r="D134" s="27"/>
      <c r="E134" s="61"/>
      <c r="F134" s="29"/>
      <c r="G134" s="29"/>
      <c r="H134" s="29"/>
      <c r="I134" s="42"/>
      <c r="J134" s="43"/>
      <c r="K134" s="44"/>
      <c r="L134" s="45"/>
      <c r="M134" s="45"/>
      <c r="N134" s="46"/>
      <c r="O134" s="44"/>
      <c r="P134" s="44"/>
      <c r="Q134" s="45"/>
      <c r="R134" s="46"/>
      <c r="S134" s="44"/>
      <c r="T134" s="44"/>
      <c r="U134" s="45"/>
      <c r="V134" s="51"/>
      <c r="W134" s="53"/>
      <c r="X134" s="45"/>
      <c r="Y134" s="56"/>
      <c r="Z134" s="57"/>
      <c r="AA134" s="72"/>
      <c r="AB134" s="59"/>
    </row>
    <row r="135" s="3" customFormat="1" ht="21" customHeight="1" spans="1:28">
      <c r="A135" s="24">
        <v>131</v>
      </c>
      <c r="B135" s="62"/>
      <c r="C135" s="62"/>
      <c r="D135" s="62"/>
      <c r="E135" s="63"/>
      <c r="F135" s="64"/>
      <c r="G135" s="65"/>
      <c r="H135" s="65"/>
      <c r="I135" s="42"/>
      <c r="J135" s="43"/>
      <c r="K135" s="44"/>
      <c r="L135" s="45"/>
      <c r="M135" s="45"/>
      <c r="N135" s="46"/>
      <c r="O135" s="44"/>
      <c r="P135" s="44"/>
      <c r="Q135" s="45"/>
      <c r="R135" s="46"/>
      <c r="S135" s="44"/>
      <c r="T135" s="44"/>
      <c r="U135" s="45"/>
      <c r="V135" s="46"/>
      <c r="W135" s="71"/>
      <c r="X135" s="45"/>
      <c r="Y135" s="56"/>
      <c r="Z135" s="57"/>
      <c r="AA135" s="72"/>
      <c r="AB135" s="59"/>
    </row>
    <row r="136" s="4" customFormat="1" ht="21" customHeight="1" spans="1:28">
      <c r="A136" s="66" t="s">
        <v>31</v>
      </c>
      <c r="B136" s="67"/>
      <c r="C136" s="67"/>
      <c r="D136" s="67"/>
      <c r="E136" s="68"/>
      <c r="F136" s="69"/>
      <c r="G136" s="70"/>
      <c r="H136" s="70"/>
      <c r="I136" s="42"/>
      <c r="J136" s="43"/>
      <c r="K136" s="44"/>
      <c r="L136" s="45"/>
      <c r="M136" s="45"/>
      <c r="N136" s="70"/>
      <c r="O136" s="70"/>
      <c r="P136" s="70"/>
      <c r="Q136" s="70"/>
      <c r="R136" s="70"/>
      <c r="S136" s="70"/>
      <c r="T136" s="70"/>
      <c r="U136" s="70"/>
      <c r="V136" s="70"/>
      <c r="W136" s="70"/>
      <c r="X136" s="70"/>
      <c r="Y136" s="73"/>
      <c r="Z136" s="57">
        <f>SUM(Z5:Z135)</f>
        <v>2124840.3126</v>
      </c>
      <c r="AA136" s="57">
        <f>SUM(AA5:AA135)</f>
        <v>28120.482</v>
      </c>
      <c r="AB136" s="57">
        <f>Z136/AA136</f>
        <v>75.5620160635938</v>
      </c>
    </row>
  </sheetData>
  <autoFilter ref="A4:AB152">
    <extLst/>
  </autoFilter>
  <mergeCells count="147">
    <mergeCell ref="A2:AB2"/>
    <mergeCell ref="J3:M3"/>
    <mergeCell ref="N3:Q3"/>
    <mergeCell ref="R3:U3"/>
    <mergeCell ref="V3:X3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94:C94"/>
    <mergeCell ref="B95:C95"/>
    <mergeCell ref="B96:C96"/>
    <mergeCell ref="B97:C97"/>
    <mergeCell ref="B98:C98"/>
    <mergeCell ref="B99:C99"/>
    <mergeCell ref="B100:C100"/>
    <mergeCell ref="B101:C101"/>
    <mergeCell ref="B102:C102"/>
    <mergeCell ref="B103:C103"/>
    <mergeCell ref="B104:C104"/>
    <mergeCell ref="B105:C105"/>
    <mergeCell ref="B106:C106"/>
    <mergeCell ref="B107:C107"/>
    <mergeCell ref="B108:C108"/>
    <mergeCell ref="B109:C109"/>
    <mergeCell ref="B110:C110"/>
    <mergeCell ref="B111:C111"/>
    <mergeCell ref="B112:C112"/>
    <mergeCell ref="B113:C113"/>
    <mergeCell ref="B114:C114"/>
    <mergeCell ref="B115:C115"/>
    <mergeCell ref="B116:C116"/>
    <mergeCell ref="B117:C117"/>
    <mergeCell ref="B118:C118"/>
    <mergeCell ref="B119:C119"/>
    <mergeCell ref="B120:C120"/>
    <mergeCell ref="B121:C121"/>
    <mergeCell ref="B122:C122"/>
    <mergeCell ref="B123:C123"/>
    <mergeCell ref="B124:C124"/>
    <mergeCell ref="B125:C125"/>
    <mergeCell ref="B126:C126"/>
    <mergeCell ref="B127:C127"/>
    <mergeCell ref="B128:C128"/>
    <mergeCell ref="B129:C129"/>
    <mergeCell ref="B130:C130"/>
    <mergeCell ref="B131:C131"/>
    <mergeCell ref="B132:C132"/>
    <mergeCell ref="B133:C133"/>
    <mergeCell ref="A136:E136"/>
    <mergeCell ref="A3:A4"/>
    <mergeCell ref="D3:D4"/>
    <mergeCell ref="E3:E4"/>
    <mergeCell ref="F3:F4"/>
    <mergeCell ref="G3:G4"/>
    <mergeCell ref="H3:H4"/>
    <mergeCell ref="I3:I4"/>
    <mergeCell ref="Y3:Y4"/>
    <mergeCell ref="Z3:Z4"/>
    <mergeCell ref="AA3:AA4"/>
    <mergeCell ref="AB3:AB4"/>
    <mergeCell ref="B3:C4"/>
  </mergeCells>
  <printOptions horizontalCentered="1"/>
  <pageMargins left="0.590551181102362" right="0.590551181102362" top="0.393700787401575" bottom="0.47244094488189" header="0.393700787401575" footer="0.393700787401575"/>
  <pageSetup paperSize="8" scale="79" fitToHeight="0" orientation="landscape"/>
  <headerFooter>
    <oddHeader>&amp;L沈海高速公路福泉段路面提升改造工程2024年度&amp;R第&amp;P页 共&amp;N页  S-LM-IV-02</oddHeader>
    <oddFooter>&amp;L          设计：&amp;C复核：                   &amp;R审核：         &amp;K00+000.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WwW.island008.CoM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隧道</vt:lpstr>
      <vt:lpstr>盐田（隧道）</vt:lpstr>
      <vt:lpstr>福鼎（隧道）</vt:lpstr>
      <vt:lpstr>匝道</vt:lpstr>
      <vt:lpstr>福鼎（匝道）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叶榕</cp:lastModifiedBy>
  <dcterms:created xsi:type="dcterms:W3CDTF">2012-12-05T03:53:00Z</dcterms:created>
  <cp:lastPrinted>2024-04-15T14:47:00Z</cp:lastPrinted>
  <dcterms:modified xsi:type="dcterms:W3CDTF">2024-10-23T03:27:31Z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F9284DBEB7E84F76826BF6F0475E5146_13</vt:lpwstr>
  </property>
  <property fmtid="{D5CDD505-2E9C-101B-9397-08002B2CF9AE}" pid="4" name="KSOReadingLayout">
    <vt:bool>true</vt:bool>
  </property>
</Properties>
</file>